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1" activeTab="1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<sst xmlns="http://schemas.openxmlformats.org/spreadsheetml/2006/main" count="161" uniqueCount="127">
  <si>
    <t>Reserves</t>
  </si>
  <si>
    <t>Total</t>
  </si>
  <si>
    <t>N.A.</t>
  </si>
  <si>
    <t>Revenue</t>
  </si>
  <si>
    <t>Property, plant and equipment</t>
  </si>
  <si>
    <t>Finance costs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</si>
  <si>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</si>
  <si>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</si>
  <si>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</si>
  <si>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</si>
  <si>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</si>
  <si>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</si>
  <si>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</si>
  <si>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</si>
  <si>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</si>
  <si>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</si>
  <si>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</si>
  <si>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</si>
  <si>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</si>
  <si>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</si>
  <si>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</si>
  <si>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</si>
  <si>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</si>
  <si>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</si>
  <si>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</si>
  <si>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</si>
  <si>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</si>
  <si>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</si>
  <si>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</si>
  <si>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</si>
  <si>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</si>
  <si>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</si>
  <si>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</si>
  <si>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</si>
  <si>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</si>
  <si>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</si>
  <si>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</si>
  <si>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</si>
  <si>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</si>
  <si>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</si>
  <si>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</si>
  <si>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</si>
  <si>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</si>
  <si>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</si>
  <si>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</si>
  <si>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</si>
  <si>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</si>
  <si>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</si>
  <si>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</si>
  <si>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</si>
  <si>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</si>
  <si>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</si>
  <si>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</si>
  <si>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</si>
  <si>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</si>
  <si>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</si>
  <si>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</si>
  <si>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</si>
  <si>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</si>
  <si>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</si>
  <si>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</si>
  <si>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</si>
  <si>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</si>
  <si>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</si>
  <si>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</si>
  <si>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</si>
  <si>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</si>
  <si>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</si>
  <si>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</si>
  <si>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</si>
  <si>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</si>
  <si>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</si>
  <si>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</si>
  <si>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</si>
  <si>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</si>
  <si>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</si>
  <si>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</si>
  <si>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</si>
  <si>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</si>
  <si>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</si>
  <si>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</si>
  <si>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</si>
  <si>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</si>
  <si>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</si>
  <si>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</si>
  <si>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</si>
  <si>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</si>
  <si>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</si>
  <si>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</si>
  <si>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</si>
  <si>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</si>
  <si>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</si>
  <si>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</si>
  <si>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</si>
  <si>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</si>
  <si>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</si>
  <si>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</si>
  <si>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</si>
  <si>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</si>
  <si>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</si>
  <si>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31/12/2002</t>
  </si>
  <si>
    <t>Other operating income/(Loss)</t>
  </si>
  <si>
    <t>Bad debts/deposit written off</t>
  </si>
  <si>
    <t>Gain on disposal of motor vehicle</t>
  </si>
  <si>
    <t>Provision for doubful debts</t>
  </si>
  <si>
    <t>provision for slowing moving inventories</t>
  </si>
  <si>
    <t>Withdrawal/(Placement) of fixed deposits</t>
  </si>
  <si>
    <t>Profit/(Loss) before tax</t>
  </si>
  <si>
    <t>Profit/(Loss) after tax</t>
  </si>
  <si>
    <t>3 months ended</t>
  </si>
  <si>
    <t>Balance as at 01/01/2003</t>
  </si>
  <si>
    <t>31 December 2002)</t>
  </si>
  <si>
    <t>Financial Report for the financial year ended 31 December 2002.)</t>
  </si>
  <si>
    <t>for the financial year ended 31 December 2002)</t>
  </si>
  <si>
    <t>ended 31 December 2002)</t>
  </si>
  <si>
    <t>30/09/2003</t>
  </si>
  <si>
    <t>30/09/2002</t>
  </si>
  <si>
    <t xml:space="preserve">9 months ended </t>
  </si>
  <si>
    <t>9 months ended 30/09/2003</t>
  </si>
  <si>
    <t>FOR THE FINANCIAL PERIOD ENDED 30 SEPTEMBER 2003</t>
  </si>
  <si>
    <t xml:space="preserve">Individual </t>
  </si>
  <si>
    <t>Quarter</t>
  </si>
  <si>
    <t>9 months ended</t>
  </si>
  <si>
    <t>Period</t>
  </si>
  <si>
    <t>Cumulative</t>
  </si>
  <si>
    <t>Balance as at 30/09/2003</t>
  </si>
  <si>
    <t>Cash and Cash Equivalents at beginning of the financial period (1July / 1 January 2003)</t>
  </si>
</sst>
</file>

<file path=xl/styles.xml><?xml version="1.0" encoding="utf-8"?>
<styleSheet xmlns="http://schemas.openxmlformats.org/spreadsheetml/2006/main">
  <numFmts count="1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_ ;\-#,##0\ "/>
    <numFmt numFmtId="179" formatCode="#,##0.0_);\(#,##0.0\)"/>
    <numFmt numFmtId="180" formatCode="0_);\(0\)"/>
    <numFmt numFmtId="181" formatCode="0.00_);\(0.00\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;\-#,##0.0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00000"/>
    <numFmt numFmtId="228" formatCode="#,##0.00;[Red]\(#,##0.00\)"/>
    <numFmt numFmtId="229" formatCode="#,##0.0;[Red]\(#,##0.0\)"/>
    <numFmt numFmtId="230" formatCode="#,##0;[Red]\(#,##0\)"/>
    <numFmt numFmtId="231" formatCode="#,##0.00;[Red]\(#\)\,##0.00"/>
    <numFmt numFmtId="232" formatCode="#,##0.00_-;[Red]\(#,##0.00\)"/>
    <numFmt numFmtId="233" formatCode="_*#,##0.00_-;[Red]\(#,##0.00\)"/>
    <numFmt numFmtId="234" formatCode="_-* #,##0.00_-;\-*(\ #,##0.00\)_-;_-* &quot;-&quot;??_-;_-@_-"/>
    <numFmt numFmtId="235" formatCode="_*#,##0.0_-;[Red]\(#,##0.0\)"/>
    <numFmt numFmtId="236" formatCode="_*#,##0_-;[Red]\(#,##0\)"/>
    <numFmt numFmtId="237" formatCode="#,##0.0_-;[Red]\(#,##0.0\)"/>
    <numFmt numFmtId="238" formatCode="#,##0_-;[Red]\(#,##0\)"/>
    <numFmt numFmtId="239" formatCode="_-*(\ #,##0\)_-;\-* #,##0_-;_-* &quot;-&quot;??_-;_-@_-"/>
    <numFmt numFmtId="240" formatCode="_(\-* #,##0_-\);\-* #,##0_-;_-* &quot;-&quot;??_-;_-@_-"/>
    <numFmt numFmtId="241" formatCode="0.0000000"/>
    <numFmt numFmtId="242" formatCode="_ * #,##0_ ;_ * \-#,##0_ ;_ * &quot;-&quot;??_ ;_ @_ "/>
    <numFmt numFmtId="243" formatCode="0.000%"/>
    <numFmt numFmtId="244" formatCode="0.0000%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* #,##0_ ;_ * \-#,##0_ ;_ * &quot;-&quot;_ ;_ @_ "/>
    <numFmt numFmtId="251" formatCode="_ &quot;$&quot;* #,##0.00_ ;_ &quot;$&quot;* \-#,##0.00_ ;_ &quot;$&quot;* &quot;-&quot;??_ ;_ @_ "/>
    <numFmt numFmtId="252" formatCode="_ * #,##0.00_ ;_ * \-#,##0.00_ ;_ * &quot;-&quot;??_ ;_ @_ "/>
    <numFmt numFmtId="253" formatCode="&quot;RM&quot;#,##0;&quot;RM&quot;\-#,##0"/>
    <numFmt numFmtId="254" formatCode="&quot;RM&quot;#,##0;[Red]&quot;RM&quot;\-#,##0"/>
    <numFmt numFmtId="255" formatCode="&quot;RM&quot;#,##0.00;&quot;RM&quot;\-#,##0.00"/>
    <numFmt numFmtId="256" formatCode="&quot;RM&quot;#,##0.00;[Red]&quot;RM&quot;\-#,##0.00"/>
    <numFmt numFmtId="257" formatCode="_ &quot;RM&quot;* #,##0_ ;_ &quot;RM&quot;* \-#,##0_ ;_ &quot;RM&quot;* &quot;-&quot;_ ;_ @_ "/>
    <numFmt numFmtId="258" formatCode="_ &quot;RM&quot;* #,##0.00_ ;_ &quot;RM&quot;* \-#,##0.00_ ;_ &quot;RM&quot;* &quot;-&quot;??_ ;_ @_ "/>
    <numFmt numFmtId="259" formatCode="#,##0;\(#,##0\)"/>
    <numFmt numFmtId="260" formatCode="_ * #,##0.0_ ;_ * \-#,##0.0_ ;_ * &quot;-&quot;??_ ;_ @_ "/>
    <numFmt numFmtId="261" formatCode="_ * #,##0.000_ ;_ * \-#,##0.000_ ;_ * &quot;-&quot;??_ ;_ @_ "/>
    <numFmt numFmtId="262" formatCode="_ * #,##0.0000_ ;_ * \-#,##0.0000_ ;_ * &quot;-&quot;??_ ;_ @_ "/>
    <numFmt numFmtId="263" formatCode="_(* #,##0.0000_);_(* \(#,##0.0000\);_(* &quot;-&quot;????_);_(@_)"/>
    <numFmt numFmtId="264" formatCode="_(* #,##0.000_);_(* \(#,##0.000\);_(* &quot;-&quot;???_);_(@_)"/>
    <numFmt numFmtId="265" formatCode="m/d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49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33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4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13">
      <alignment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0" fontId="10" fillId="0" borderId="0" xfId="113" applyFont="1">
      <alignment/>
      <protection/>
    </xf>
    <xf numFmtId="0" fontId="9" fillId="0" borderId="0" xfId="113" applyFont="1">
      <alignment/>
      <protection/>
    </xf>
    <xf numFmtId="0" fontId="0" fillId="0" borderId="0" xfId="113" applyFont="1">
      <alignment/>
      <protection/>
    </xf>
    <xf numFmtId="15" fontId="9" fillId="0" borderId="0" xfId="113" applyNumberFormat="1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15" fontId="7" fillId="0" borderId="0" xfId="113" applyNumberFormat="1" applyFont="1" applyAlignment="1" quotePrefix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15" fontId="7" fillId="0" borderId="0" xfId="113" applyNumberFormat="1" applyFont="1" applyAlignment="1">
      <alignment horizontal="center"/>
      <protection/>
    </xf>
    <xf numFmtId="0" fontId="0" fillId="0" borderId="0" xfId="113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13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13" applyBorder="1">
      <alignment/>
      <protection/>
    </xf>
    <xf numFmtId="0" fontId="9" fillId="0" borderId="4" xfId="113" applyFont="1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13" applyAlignment="1">
      <alignment/>
      <protection/>
    </xf>
    <xf numFmtId="0" fontId="0" fillId="0" borderId="0" xfId="113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13" applyBorder="1">
      <alignment/>
      <protection/>
    </xf>
    <xf numFmtId="14" fontId="9" fillId="0" borderId="0" xfId="113" applyNumberFormat="1" applyFont="1" applyAlignment="1" quotePrefix="1">
      <alignment horizontal="center"/>
      <protection/>
    </xf>
    <xf numFmtId="0" fontId="0" fillId="0" borderId="0" xfId="113" applyFont="1" applyAlignment="1">
      <alignment horizontal="center"/>
      <protection/>
    </xf>
    <xf numFmtId="0" fontId="9" fillId="0" borderId="0" xfId="113" applyFont="1" applyBorder="1" applyAlignment="1">
      <alignment horizontal="center"/>
      <protection/>
    </xf>
    <xf numFmtId="37" fontId="0" fillId="0" borderId="0" xfId="15" applyNumberFormat="1" applyFont="1" applyBorder="1" applyAlignment="1">
      <alignment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 Attachments" xfId="111"/>
    <cellStyle name="Normal_Q3Results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31">
      <selection activeCell="B35" sqref="B35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78</v>
      </c>
    </row>
    <row r="2" ht="15.75">
      <c r="A2" s="19" t="s">
        <v>6</v>
      </c>
    </row>
    <row r="5" ht="14.25">
      <c r="E5" s="39"/>
    </row>
    <row r="6" spans="3:5" ht="15">
      <c r="C6" s="25" t="s">
        <v>7</v>
      </c>
      <c r="D6" s="3"/>
      <c r="E6" s="3" t="s">
        <v>7</v>
      </c>
    </row>
    <row r="7" spans="3:5" ht="15">
      <c r="C7" s="36" t="s">
        <v>115</v>
      </c>
      <c r="D7" s="3"/>
      <c r="E7" s="38" t="s">
        <v>100</v>
      </c>
    </row>
    <row r="8" spans="3:5" ht="15">
      <c r="C8" s="25" t="s">
        <v>8</v>
      </c>
      <c r="D8" s="3"/>
      <c r="E8" s="3" t="s">
        <v>8</v>
      </c>
    </row>
    <row r="10" ht="15">
      <c r="A10" s="5" t="s">
        <v>24</v>
      </c>
    </row>
    <row r="11" spans="2:5" ht="14.25">
      <c r="B11" s="7" t="s">
        <v>4</v>
      </c>
      <c r="C11" s="15">
        <v>63522</v>
      </c>
      <c r="D11" s="15"/>
      <c r="E11" s="15">
        <v>68871</v>
      </c>
    </row>
    <row r="12" spans="2:5" ht="14.25">
      <c r="B12" s="7" t="s">
        <v>79</v>
      </c>
      <c r="C12" s="15">
        <v>7540</v>
      </c>
      <c r="D12" s="15"/>
      <c r="E12" s="15">
        <v>6215</v>
      </c>
    </row>
    <row r="13" spans="2:5" ht="14.25">
      <c r="B13" s="7" t="s">
        <v>80</v>
      </c>
      <c r="C13" s="15">
        <v>200</v>
      </c>
      <c r="D13" s="15"/>
      <c r="E13" s="15">
        <v>35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71262</v>
      </c>
      <c r="D15" s="15"/>
      <c r="E15" s="16">
        <f>SUM(E11:E13)</f>
        <v>75121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25</v>
      </c>
      <c r="D18" s="15"/>
      <c r="E18" s="15"/>
    </row>
    <row r="19" spans="2:5" ht="14.25">
      <c r="B19" s="7" t="s">
        <v>26</v>
      </c>
      <c r="C19" s="15">
        <v>14154</v>
      </c>
      <c r="D19" s="15"/>
      <c r="E19" s="15">
        <v>10123</v>
      </c>
    </row>
    <row r="20" spans="2:5" ht="14.25">
      <c r="B20" s="7" t="s">
        <v>82</v>
      </c>
      <c r="C20" s="15">
        <f>35257+13942</f>
        <v>49199</v>
      </c>
      <c r="D20" s="15"/>
      <c r="E20" s="15">
        <f>36123+10836</f>
        <v>46959</v>
      </c>
    </row>
    <row r="21" spans="2:5" ht="14.25">
      <c r="B21" s="7" t="s">
        <v>38</v>
      </c>
      <c r="C21" s="15">
        <f>183+1526</f>
        <v>1709</v>
      </c>
      <c r="D21" s="15"/>
      <c r="E21" s="15">
        <f>231+160</f>
        <v>391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65062</v>
      </c>
      <c r="D23" s="15"/>
      <c r="E23" s="16">
        <f>SUM(E19:E21)</f>
        <v>57473</v>
      </c>
    </row>
    <row r="24" spans="4:5" ht="14.25">
      <c r="D24" s="15"/>
      <c r="E24" s="15"/>
    </row>
    <row r="26" spans="1:5" ht="15">
      <c r="A26" s="5" t="s">
        <v>27</v>
      </c>
      <c r="B26" s="5"/>
      <c r="D26" s="15"/>
      <c r="E26" s="15"/>
    </row>
    <row r="27" spans="2:5" ht="14.25">
      <c r="B27" s="7" t="s">
        <v>49</v>
      </c>
      <c r="C27" s="15">
        <f>9609+719</f>
        <v>10328</v>
      </c>
      <c r="D27" s="15"/>
      <c r="E27" s="15">
        <f>762+12943</f>
        <v>13705</v>
      </c>
    </row>
    <row r="28" spans="2:5" ht="14.25">
      <c r="B28" s="7" t="s">
        <v>29</v>
      </c>
      <c r="C28" s="15">
        <f>32395+681</f>
        <v>33076</v>
      </c>
      <c r="D28" s="15"/>
      <c r="E28" s="15">
        <v>32204</v>
      </c>
    </row>
    <row r="29" spans="2:5" ht="14.25">
      <c r="B29" s="7" t="s">
        <v>81</v>
      </c>
      <c r="C29" s="15">
        <v>3976</v>
      </c>
      <c r="D29" s="15"/>
      <c r="E29" s="15">
        <v>4023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47380</v>
      </c>
      <c r="D31" s="15"/>
      <c r="E31" s="16">
        <f>SUM(E27:E29)</f>
        <v>49932</v>
      </c>
    </row>
    <row r="32" spans="4:5" ht="14.25">
      <c r="D32" s="15"/>
      <c r="E32" s="15"/>
    </row>
    <row r="33" spans="1:5" ht="15">
      <c r="A33" s="6" t="s">
        <v>28</v>
      </c>
      <c r="B33" s="6"/>
      <c r="C33" s="15">
        <f>C23-C31</f>
        <v>17682</v>
      </c>
      <c r="D33" s="15"/>
      <c r="E33" s="15">
        <f>E23-E31</f>
        <v>7541</v>
      </c>
    </row>
    <row r="34" spans="1:5" ht="15.75" thickBot="1">
      <c r="A34" s="6"/>
      <c r="B34" s="6"/>
      <c r="C34" s="35">
        <f>C15+C33</f>
        <v>88944</v>
      </c>
      <c r="D34" s="15"/>
      <c r="E34" s="35">
        <f>E15+E33</f>
        <v>82662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83</v>
      </c>
      <c r="D37" s="15"/>
      <c r="E37" s="15"/>
    </row>
    <row r="38" spans="2:5" ht="14.25">
      <c r="B38" s="2" t="s">
        <v>9</v>
      </c>
      <c r="C38" s="15">
        <v>52978</v>
      </c>
      <c r="D38" s="15"/>
      <c r="E38" s="15">
        <v>47251</v>
      </c>
    </row>
    <row r="39" spans="2:5" ht="14.25">
      <c r="B39" s="2" t="s">
        <v>0</v>
      </c>
      <c r="C39" s="15">
        <f>2226+1999-8246+15094</f>
        <v>11073</v>
      </c>
      <c r="D39" s="15"/>
      <c r="E39" s="15">
        <f>1606+1999-8246+15159</f>
        <v>10518</v>
      </c>
    </row>
    <row r="40" spans="3:5" ht="4.5" customHeight="1">
      <c r="C40" s="18"/>
      <c r="D40" s="15"/>
      <c r="E40" s="18"/>
    </row>
    <row r="41" spans="2:5" ht="19.5" customHeight="1">
      <c r="B41" s="2" t="s">
        <v>10</v>
      </c>
      <c r="C41" s="15">
        <f>SUM(C38:C39)</f>
        <v>64051</v>
      </c>
      <c r="D41" s="15"/>
      <c r="E41" s="15">
        <f>SUM(E38:E39)</f>
        <v>57769</v>
      </c>
    </row>
    <row r="42" spans="4:5" ht="12" customHeight="1">
      <c r="D42" s="15"/>
      <c r="E42" s="15"/>
    </row>
    <row r="43" spans="1:5" ht="12" customHeight="1">
      <c r="A43" s="6" t="s">
        <v>84</v>
      </c>
      <c r="D43" s="15"/>
      <c r="E43" s="15"/>
    </row>
    <row r="44" spans="2:5" ht="12" customHeight="1">
      <c r="B44" s="7" t="s">
        <v>85</v>
      </c>
      <c r="C44" s="20">
        <f>24028+29</f>
        <v>24057</v>
      </c>
      <c r="D44" s="15"/>
      <c r="E44" s="15">
        <v>24057</v>
      </c>
    </row>
    <row r="45" spans="2:5" ht="12" customHeight="1">
      <c r="B45" s="7" t="s">
        <v>86</v>
      </c>
      <c r="C45" s="15">
        <v>836</v>
      </c>
      <c r="D45" s="15"/>
      <c r="E45" s="15">
        <v>836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88944</v>
      </c>
      <c r="D47" s="15"/>
      <c r="E47" s="17">
        <f>SUM(E41:E45)</f>
        <v>82662</v>
      </c>
    </row>
    <row r="48" spans="4:5" ht="14.25">
      <c r="D48" s="15"/>
      <c r="E48" s="15"/>
    </row>
    <row r="49" spans="2:5" ht="14.25">
      <c r="B49" s="7" t="s">
        <v>71</v>
      </c>
      <c r="C49" s="34">
        <f>C41/C38</f>
        <v>1.2090112877043302</v>
      </c>
      <c r="D49" s="15"/>
      <c r="E49" s="34">
        <f>(E41-E13)/E38</f>
        <v>1.2218577384605618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87</v>
      </c>
      <c r="D53" s="15"/>
      <c r="E53" s="15"/>
    </row>
    <row r="54" spans="2:5" ht="14.25">
      <c r="B54" s="7" t="s">
        <v>112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tabSelected="1" workbookViewId="0" topLeftCell="B28">
      <selection activeCell="I36" sqref="I36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78</v>
      </c>
    </row>
    <row r="2" ht="15.75">
      <c r="A2" s="19" t="s">
        <v>12</v>
      </c>
    </row>
    <row r="3" ht="15.75">
      <c r="A3" s="19" t="s">
        <v>119</v>
      </c>
    </row>
    <row r="7" spans="2:6" ht="15">
      <c r="B7" s="6" t="s">
        <v>30</v>
      </c>
      <c r="F7" s="6" t="s">
        <v>33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31</v>
      </c>
      <c r="C9" s="3"/>
      <c r="D9" s="1" t="s">
        <v>32</v>
      </c>
      <c r="E9" s="3"/>
      <c r="F9" s="3" t="s">
        <v>31</v>
      </c>
      <c r="G9" s="3"/>
      <c r="H9" s="3" t="s">
        <v>32</v>
      </c>
    </row>
    <row r="10" spans="2:8" ht="15">
      <c r="B10" s="3"/>
      <c r="C10" s="3"/>
      <c r="D10" s="1" t="s">
        <v>34</v>
      </c>
      <c r="E10" s="3"/>
      <c r="F10" s="3"/>
      <c r="G10" s="3"/>
      <c r="H10" s="3" t="s">
        <v>34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13</v>
      </c>
      <c r="C12" s="3"/>
      <c r="D12" s="3" t="s">
        <v>13</v>
      </c>
      <c r="E12" s="3"/>
      <c r="F12" s="3" t="s">
        <v>117</v>
      </c>
      <c r="G12" s="3"/>
      <c r="H12" s="3" t="str">
        <f>F12</f>
        <v>9 months ended </v>
      </c>
    </row>
    <row r="13" spans="2:8" ht="15">
      <c r="B13" s="8" t="s">
        <v>115</v>
      </c>
      <c r="C13" s="3"/>
      <c r="D13" s="8" t="s">
        <v>116</v>
      </c>
      <c r="E13" s="3"/>
      <c r="F13" s="8" t="str">
        <f>B13</f>
        <v>30/09/2003</v>
      </c>
      <c r="G13" s="3"/>
      <c r="H13" s="8" t="str">
        <f>D13</f>
        <v>30/09/2002</v>
      </c>
    </row>
    <row r="14" spans="2:8" ht="15">
      <c r="B14" s="9" t="s">
        <v>8</v>
      </c>
      <c r="C14" s="3"/>
      <c r="D14" s="9" t="s">
        <v>8</v>
      </c>
      <c r="E14" s="3"/>
      <c r="F14" s="9" t="s">
        <v>8</v>
      </c>
      <c r="G14" s="3"/>
      <c r="H14" s="9" t="s">
        <v>8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8368</v>
      </c>
      <c r="C16" s="20"/>
      <c r="D16" s="20">
        <v>6695</v>
      </c>
      <c r="E16" s="20"/>
      <c r="F16" s="20">
        <v>23755</v>
      </c>
      <c r="G16" s="20"/>
      <c r="H16" s="20">
        <v>20037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61</v>
      </c>
      <c r="B18" s="20">
        <f>-5928-106-502</f>
        <v>-6536</v>
      </c>
      <c r="C18" s="20"/>
      <c r="D18" s="20">
        <f>-6632-182-644</f>
        <v>-7458</v>
      </c>
      <c r="E18" s="20"/>
      <c r="F18" s="20">
        <f>-19913-233-1290</f>
        <v>-21436</v>
      </c>
      <c r="G18" s="20"/>
      <c r="H18" s="20">
        <f>-18953-610-1692</f>
        <v>-21255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101</v>
      </c>
      <c r="B20" s="20">
        <v>46</v>
      </c>
      <c r="C20" s="20"/>
      <c r="D20" s="20">
        <v>0</v>
      </c>
      <c r="E20" s="20"/>
      <c r="F20" s="20">
        <v>46</v>
      </c>
      <c r="G20" s="20"/>
      <c r="H20" s="20">
        <v>510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14</v>
      </c>
      <c r="B22" s="20">
        <f>SUM(B16:B20)</f>
        <v>1878</v>
      </c>
      <c r="C22" s="20"/>
      <c r="D22" s="20">
        <f>SUM(D16:D20)</f>
        <v>-763</v>
      </c>
      <c r="E22" s="20"/>
      <c r="F22" s="20">
        <f>SUM(F16:F20)</f>
        <v>2365</v>
      </c>
      <c r="G22" s="20"/>
      <c r="H22" s="20">
        <f>SUM(H16:H20)</f>
        <v>-708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-538</v>
      </c>
      <c r="C24" s="20"/>
      <c r="D24" s="20">
        <v>-1198</v>
      </c>
      <c r="E24" s="20"/>
      <c r="F24" s="20">
        <v>-2429</v>
      </c>
      <c r="G24" s="20"/>
      <c r="H24" s="20">
        <v>-3926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35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107</v>
      </c>
      <c r="B28" s="20">
        <f>SUM(B22:B26)</f>
        <v>1340</v>
      </c>
      <c r="C28" s="20"/>
      <c r="D28" s="20">
        <f>SUM(D22:D26)</f>
        <v>-1961</v>
      </c>
      <c r="E28" s="20"/>
      <c r="F28" s="20">
        <f>SUM(F22:F26)</f>
        <v>-64</v>
      </c>
      <c r="G28" s="20"/>
      <c r="H28" s="20">
        <f>SUM(H22:H26)</f>
        <v>-4634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36</v>
      </c>
      <c r="B30" s="20">
        <v>0</v>
      </c>
      <c r="C30" s="20"/>
      <c r="D30" s="20">
        <v>0</v>
      </c>
      <c r="E30" s="20"/>
      <c r="F30" s="20">
        <v>0</v>
      </c>
      <c r="G30" s="20"/>
      <c r="H30" s="20">
        <v>0</v>
      </c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108</v>
      </c>
      <c r="B32" s="20">
        <f>SUM(B28:B30)</f>
        <v>1340</v>
      </c>
      <c r="C32" s="20"/>
      <c r="D32" s="20">
        <f>SUM(D28:D30)</f>
        <v>-1961</v>
      </c>
      <c r="E32" s="20"/>
      <c r="F32" s="20">
        <f>SUM(F28:F30)</f>
        <v>-64</v>
      </c>
      <c r="G32" s="20"/>
      <c r="H32" s="20">
        <f>SUM(H28:H30)</f>
        <v>-4634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11</v>
      </c>
      <c r="B34" s="20">
        <v>0</v>
      </c>
      <c r="C34" s="20"/>
      <c r="D34" s="20">
        <v>0</v>
      </c>
      <c r="E34" s="20"/>
      <c r="F34" s="20">
        <v>0</v>
      </c>
      <c r="G34" s="20"/>
      <c r="H34" s="20">
        <v>0</v>
      </c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98</v>
      </c>
      <c r="B36" s="22">
        <f>SUM(B32:B34)</f>
        <v>1340</v>
      </c>
      <c r="C36" s="20"/>
      <c r="D36" s="22">
        <f>SUM(D32:D34)</f>
        <v>-1961</v>
      </c>
      <c r="E36" s="20"/>
      <c r="F36" s="22">
        <f>SUM(F32:F34)</f>
        <v>-64</v>
      </c>
      <c r="G36" s="20"/>
      <c r="H36" s="22">
        <f>SUM(H32:H34)</f>
        <v>-4634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37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15</v>
      </c>
      <c r="B40" s="23">
        <f>(B36/48296)*100</f>
        <v>2.7745568991220804</v>
      </c>
      <c r="C40" s="20"/>
      <c r="D40" s="23">
        <f>(D36/43220)*100</f>
        <v>-4.537251272559</v>
      </c>
      <c r="E40" s="20"/>
      <c r="F40" s="23">
        <f>(F36/48296)*100</f>
        <v>-0.1325161504058307</v>
      </c>
      <c r="G40" s="20"/>
      <c r="H40" s="23">
        <f>(H36/43220)*100</f>
        <v>-10.72188801480796</v>
      </c>
      <c r="I40" s="20"/>
    </row>
    <row r="41" spans="1:9" ht="19.5" customHeight="1" thickBot="1">
      <c r="A41" s="14" t="s">
        <v>16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99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114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78" ht="14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ht="14.25">
      <c r="A52" s="32"/>
      <c r="B52" s="33"/>
      <c r="C52" s="33"/>
      <c r="D52" s="33"/>
      <c r="E52" s="33"/>
      <c r="F52" s="33"/>
      <c r="G52" s="33"/>
      <c r="H52" s="33"/>
      <c r="I52" s="3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ht="14.25">
      <c r="A53" s="32"/>
      <c r="B53" s="33"/>
      <c r="C53" s="33"/>
      <c r="D53" s="33"/>
      <c r="E53" s="33"/>
      <c r="F53" s="33"/>
      <c r="G53" s="33"/>
      <c r="H53" s="33"/>
      <c r="I53" s="3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ht="14.25">
      <c r="A54" s="32"/>
      <c r="B54" s="33"/>
      <c r="C54" s="33"/>
      <c r="D54" s="33"/>
      <c r="E54" s="33"/>
      <c r="F54" s="33"/>
      <c r="G54" s="33"/>
      <c r="H54" s="33"/>
      <c r="I54" s="3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ht="14.25">
      <c r="A55" s="32"/>
      <c r="B55" s="33"/>
      <c r="C55" s="33"/>
      <c r="D55" s="33"/>
      <c r="E55" s="33"/>
      <c r="F55" s="33"/>
      <c r="G55" s="33"/>
      <c r="H55" s="33"/>
      <c r="I55" s="3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ht="14.25">
      <c r="A56" s="32"/>
      <c r="B56" s="33"/>
      <c r="C56" s="33"/>
      <c r="D56" s="33"/>
      <c r="E56" s="33"/>
      <c r="F56" s="33"/>
      <c r="G56" s="33"/>
      <c r="H56" s="33"/>
      <c r="I56" s="3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ht="14.25">
      <c r="A57" s="32"/>
      <c r="B57" s="33"/>
      <c r="C57" s="33"/>
      <c r="D57" s="33"/>
      <c r="E57" s="33"/>
      <c r="F57" s="33"/>
      <c r="G57" s="33"/>
      <c r="H57" s="33"/>
      <c r="I57" s="3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ht="14.25">
      <c r="A58" s="32"/>
      <c r="B58" s="33"/>
      <c r="C58" s="33"/>
      <c r="D58" s="33"/>
      <c r="E58" s="33"/>
      <c r="F58" s="33"/>
      <c r="G58" s="33"/>
      <c r="H58" s="33"/>
      <c r="I58" s="3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78" ht="14.25">
      <c r="A59" s="32"/>
      <c r="B59" s="33"/>
      <c r="C59" s="33"/>
      <c r="D59" s="33"/>
      <c r="E59" s="33"/>
      <c r="F59" s="33"/>
      <c r="G59" s="33"/>
      <c r="H59" s="33"/>
      <c r="I59" s="33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ht="14.25">
      <c r="A60" s="32"/>
      <c r="B60" s="33"/>
      <c r="C60" s="33"/>
      <c r="D60" s="33"/>
      <c r="E60" s="33"/>
      <c r="F60" s="33"/>
      <c r="G60" s="33"/>
      <c r="H60" s="33"/>
      <c r="I60" s="3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ht="14.25">
      <c r="A61" s="32"/>
      <c r="B61" s="33"/>
      <c r="C61" s="33"/>
      <c r="D61" s="33"/>
      <c r="E61" s="33"/>
      <c r="F61" s="33"/>
      <c r="G61" s="33"/>
      <c r="H61" s="33"/>
      <c r="I61" s="3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ht="14.25">
      <c r="A62" s="32"/>
      <c r="B62" s="33"/>
      <c r="C62" s="33"/>
      <c r="D62" s="33"/>
      <c r="E62" s="33"/>
      <c r="F62" s="33"/>
      <c r="G62" s="33"/>
      <c r="H62" s="33"/>
      <c r="I62" s="3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ht="14.25">
      <c r="A63" s="32"/>
      <c r="B63" s="33"/>
      <c r="C63" s="33"/>
      <c r="D63" s="33"/>
      <c r="E63" s="33"/>
      <c r="F63" s="33"/>
      <c r="G63" s="33"/>
      <c r="H63" s="33"/>
      <c r="I63" s="3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ht="14.25">
      <c r="A64" s="32"/>
      <c r="B64" s="33"/>
      <c r="C64" s="33"/>
      <c r="D64" s="33"/>
      <c r="E64" s="33"/>
      <c r="F64" s="33"/>
      <c r="G64" s="33"/>
      <c r="H64" s="33"/>
      <c r="I64" s="3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ht="14.25">
      <c r="A65" s="32"/>
      <c r="B65" s="33"/>
      <c r="C65" s="33"/>
      <c r="D65" s="33"/>
      <c r="E65" s="33"/>
      <c r="F65" s="33"/>
      <c r="G65" s="33"/>
      <c r="H65" s="33"/>
      <c r="I65" s="33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ht="14.25">
      <c r="A66" s="32"/>
      <c r="B66" s="33"/>
      <c r="C66" s="33"/>
      <c r="D66" s="33"/>
      <c r="E66" s="33"/>
      <c r="F66" s="33"/>
      <c r="G66" s="33"/>
      <c r="H66" s="33"/>
      <c r="I66" s="3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ht="14.25">
      <c r="A67" s="32"/>
      <c r="B67" s="33"/>
      <c r="C67" s="33"/>
      <c r="D67" s="33"/>
      <c r="E67" s="33"/>
      <c r="F67" s="33"/>
      <c r="G67" s="33"/>
      <c r="H67" s="33"/>
      <c r="I67" s="33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ht="14.25">
      <c r="A68" s="32"/>
      <c r="B68" s="33"/>
      <c r="C68" s="33"/>
      <c r="D68" s="33"/>
      <c r="E68" s="33"/>
      <c r="F68" s="33"/>
      <c r="G68" s="33"/>
      <c r="H68" s="33"/>
      <c r="I68" s="33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ht="14.25">
      <c r="A69" s="32"/>
      <c r="B69" s="33"/>
      <c r="C69" s="33"/>
      <c r="D69" s="33"/>
      <c r="E69" s="33"/>
      <c r="F69" s="33"/>
      <c r="G69" s="33"/>
      <c r="H69" s="33"/>
      <c r="I69" s="33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ht="14.25">
      <c r="A70" s="32"/>
      <c r="B70" s="33"/>
      <c r="C70" s="33"/>
      <c r="D70" s="33"/>
      <c r="E70" s="33"/>
      <c r="F70" s="33"/>
      <c r="G70" s="33"/>
      <c r="H70" s="33"/>
      <c r="I70" s="33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ht="14.25">
      <c r="A71" s="32"/>
      <c r="B71" s="33"/>
      <c r="C71" s="33"/>
      <c r="D71" s="33"/>
      <c r="E71" s="33"/>
      <c r="F71" s="33"/>
      <c r="G71" s="33"/>
      <c r="H71" s="33"/>
      <c r="I71" s="33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78" ht="14.25">
      <c r="A72" s="32"/>
      <c r="B72" s="33"/>
      <c r="C72" s="33"/>
      <c r="D72" s="33"/>
      <c r="E72" s="33"/>
      <c r="F72" s="33"/>
      <c r="G72" s="33"/>
      <c r="H72" s="33"/>
      <c r="I72" s="33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1:78" ht="14.25">
      <c r="A73" s="32"/>
      <c r="B73" s="33"/>
      <c r="C73" s="33"/>
      <c r="D73" s="33"/>
      <c r="E73" s="33"/>
      <c r="F73" s="33"/>
      <c r="G73" s="33"/>
      <c r="H73" s="33"/>
      <c r="I73" s="33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ht="14.25">
      <c r="A74" s="32"/>
      <c r="B74" s="33"/>
      <c r="C74" s="33"/>
      <c r="D74" s="33"/>
      <c r="E74" s="33"/>
      <c r="F74" s="33"/>
      <c r="G74" s="33"/>
      <c r="H74" s="33"/>
      <c r="I74" s="33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ht="14.25">
      <c r="A75" s="32"/>
      <c r="B75" s="33"/>
      <c r="C75" s="33"/>
      <c r="D75" s="33"/>
      <c r="E75" s="33"/>
      <c r="F75" s="33"/>
      <c r="G75" s="33"/>
      <c r="H75" s="33"/>
      <c r="I75" s="33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ht="14.25">
      <c r="A76" s="32"/>
      <c r="B76" s="33"/>
      <c r="C76" s="33"/>
      <c r="D76" s="33"/>
      <c r="E76" s="33"/>
      <c r="F76" s="33"/>
      <c r="G76" s="33"/>
      <c r="H76" s="33"/>
      <c r="I76" s="33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ht="14.25">
      <c r="A77" s="32"/>
      <c r="B77" s="33"/>
      <c r="C77" s="33"/>
      <c r="D77" s="33"/>
      <c r="E77" s="33"/>
      <c r="F77" s="33"/>
      <c r="G77" s="33"/>
      <c r="H77" s="33"/>
      <c r="I77" s="33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ht="14.25">
      <c r="A78" s="32"/>
      <c r="B78" s="33"/>
      <c r="C78" s="33"/>
      <c r="D78" s="33"/>
      <c r="E78" s="33"/>
      <c r="F78" s="33"/>
      <c r="G78" s="33"/>
      <c r="H78" s="33"/>
      <c r="I78" s="33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ht="14.25">
      <c r="A79" s="32"/>
      <c r="B79" s="33"/>
      <c r="C79" s="33"/>
      <c r="D79" s="33"/>
      <c r="E79" s="33"/>
      <c r="F79" s="33"/>
      <c r="G79" s="33"/>
      <c r="H79" s="33"/>
      <c r="I79" s="33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ht="14.25">
      <c r="A80" s="32"/>
      <c r="B80" s="33"/>
      <c r="C80" s="33"/>
      <c r="D80" s="33"/>
      <c r="E80" s="33"/>
      <c r="F80" s="33"/>
      <c r="G80" s="33"/>
      <c r="H80" s="33"/>
      <c r="I80" s="33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ht="14.25">
      <c r="A81" s="32"/>
      <c r="B81" s="33"/>
      <c r="C81" s="33"/>
      <c r="D81" s="33"/>
      <c r="E81" s="33"/>
      <c r="F81" s="33"/>
      <c r="G81" s="33"/>
      <c r="H81" s="33"/>
      <c r="I81" s="33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ht="14.25">
      <c r="A82" s="32"/>
      <c r="B82" s="33"/>
      <c r="C82" s="33"/>
      <c r="D82" s="33"/>
      <c r="E82" s="33"/>
      <c r="F82" s="33"/>
      <c r="G82" s="33"/>
      <c r="H82" s="33"/>
      <c r="I82" s="33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ht="14.25">
      <c r="A83" s="32"/>
      <c r="B83" s="33"/>
      <c r="C83" s="33"/>
      <c r="D83" s="33"/>
      <c r="E83" s="33"/>
      <c r="F83" s="33"/>
      <c r="G83" s="33"/>
      <c r="H83" s="33"/>
      <c r="I83" s="33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ht="14.25">
      <c r="A84" s="32"/>
      <c r="B84" s="33"/>
      <c r="C84" s="33"/>
      <c r="D84" s="33"/>
      <c r="E84" s="33"/>
      <c r="F84" s="33"/>
      <c r="G84" s="33"/>
      <c r="H84" s="33"/>
      <c r="I84" s="33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ht="14.25">
      <c r="A85" s="32"/>
      <c r="B85" s="33"/>
      <c r="C85" s="33"/>
      <c r="D85" s="33"/>
      <c r="E85" s="33"/>
      <c r="F85" s="33"/>
      <c r="G85" s="33"/>
      <c r="H85" s="33"/>
      <c r="I85" s="33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ht="14.25">
      <c r="A86" s="32"/>
      <c r="B86" s="33"/>
      <c r="C86" s="33"/>
      <c r="D86" s="33"/>
      <c r="E86" s="33"/>
      <c r="F86" s="33"/>
      <c r="G86" s="33"/>
      <c r="H86" s="33"/>
      <c r="I86" s="33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ht="14.25">
      <c r="A87" s="32"/>
      <c r="B87" s="33"/>
      <c r="C87" s="33"/>
      <c r="D87" s="33"/>
      <c r="E87" s="33"/>
      <c r="F87" s="33"/>
      <c r="G87" s="33"/>
      <c r="H87" s="33"/>
      <c r="I87" s="33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78" ht="14.25">
      <c r="A88" s="32"/>
      <c r="B88" s="33"/>
      <c r="C88" s="33"/>
      <c r="D88" s="33"/>
      <c r="E88" s="33"/>
      <c r="F88" s="33"/>
      <c r="G88" s="33"/>
      <c r="H88" s="33"/>
      <c r="I88" s="33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:78" ht="14.25">
      <c r="A89" s="32"/>
      <c r="B89" s="33"/>
      <c r="C89" s="33"/>
      <c r="D89" s="33"/>
      <c r="E89" s="33"/>
      <c r="F89" s="33"/>
      <c r="G89" s="33"/>
      <c r="H89" s="33"/>
      <c r="I89" s="33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:78" ht="14.25">
      <c r="A90" s="32"/>
      <c r="B90" s="33"/>
      <c r="C90" s="33"/>
      <c r="D90" s="33"/>
      <c r="E90" s="33"/>
      <c r="F90" s="33"/>
      <c r="G90" s="33"/>
      <c r="H90" s="33"/>
      <c r="I90" s="33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ht="14.25">
      <c r="A91" s="32"/>
      <c r="B91" s="33"/>
      <c r="C91" s="33"/>
      <c r="D91" s="33"/>
      <c r="E91" s="33"/>
      <c r="F91" s="33"/>
      <c r="G91" s="33"/>
      <c r="H91" s="33"/>
      <c r="I91" s="33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ht="14.25">
      <c r="A92" s="32"/>
      <c r="B92" s="33"/>
      <c r="C92" s="33"/>
      <c r="D92" s="33"/>
      <c r="E92" s="33"/>
      <c r="F92" s="33"/>
      <c r="G92" s="33"/>
      <c r="H92" s="33"/>
      <c r="I92" s="33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ht="14.25">
      <c r="A93" s="32"/>
      <c r="B93" s="33"/>
      <c r="C93" s="33"/>
      <c r="D93" s="33"/>
      <c r="E93" s="33"/>
      <c r="F93" s="33"/>
      <c r="G93" s="33"/>
      <c r="H93" s="33"/>
      <c r="I93" s="33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ht="14.25">
      <c r="A94" s="32"/>
      <c r="B94" s="33"/>
      <c r="C94" s="33"/>
      <c r="D94" s="33"/>
      <c r="E94" s="33"/>
      <c r="F94" s="33"/>
      <c r="G94" s="33"/>
      <c r="H94" s="33"/>
      <c r="I94" s="33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ht="14.25">
      <c r="A95" s="32"/>
      <c r="B95" s="33"/>
      <c r="C95" s="33"/>
      <c r="D95" s="33"/>
      <c r="E95" s="33"/>
      <c r="F95" s="33"/>
      <c r="G95" s="33"/>
      <c r="H95" s="33"/>
      <c r="I95" s="33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ht="14.25">
      <c r="A96" s="32"/>
      <c r="B96" s="33"/>
      <c r="C96" s="33"/>
      <c r="D96" s="33"/>
      <c r="E96" s="33"/>
      <c r="F96" s="33"/>
      <c r="G96" s="33"/>
      <c r="H96" s="33"/>
      <c r="I96" s="33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ht="14.25">
      <c r="A97" s="32"/>
      <c r="B97" s="33"/>
      <c r="C97" s="33"/>
      <c r="D97" s="33"/>
      <c r="E97" s="33"/>
      <c r="F97" s="33"/>
      <c r="G97" s="33"/>
      <c r="H97" s="33"/>
      <c r="I97" s="33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ht="14.25">
      <c r="A98" s="32"/>
      <c r="B98" s="33"/>
      <c r="C98" s="33"/>
      <c r="D98" s="33"/>
      <c r="E98" s="33"/>
      <c r="F98" s="33"/>
      <c r="G98" s="33"/>
      <c r="H98" s="33"/>
      <c r="I98" s="33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ht="14.25">
      <c r="A99" s="32"/>
      <c r="B99" s="33"/>
      <c r="C99" s="33"/>
      <c r="D99" s="33"/>
      <c r="E99" s="33"/>
      <c r="F99" s="33"/>
      <c r="G99" s="33"/>
      <c r="H99" s="33"/>
      <c r="I99" s="33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ht="14.25">
      <c r="A100" s="32"/>
      <c r="B100" s="33"/>
      <c r="C100" s="33"/>
      <c r="D100" s="33"/>
      <c r="E100" s="33"/>
      <c r="F100" s="33"/>
      <c r="G100" s="33"/>
      <c r="H100" s="33"/>
      <c r="I100" s="33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ht="14.25">
      <c r="A101" s="32"/>
      <c r="B101" s="33"/>
      <c r="C101" s="33"/>
      <c r="D101" s="33"/>
      <c r="E101" s="33"/>
      <c r="F101" s="33"/>
      <c r="G101" s="33"/>
      <c r="H101" s="33"/>
      <c r="I101" s="33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ht="14.25">
      <c r="A102" s="32"/>
      <c r="B102" s="33"/>
      <c r="C102" s="33"/>
      <c r="D102" s="33"/>
      <c r="E102" s="33"/>
      <c r="F102" s="33"/>
      <c r="G102" s="33"/>
      <c r="H102" s="33"/>
      <c r="I102" s="33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ht="14.25">
      <c r="A103" s="32"/>
      <c r="B103" s="33"/>
      <c r="C103" s="33"/>
      <c r="D103" s="33"/>
      <c r="E103" s="33"/>
      <c r="F103" s="33"/>
      <c r="G103" s="33"/>
      <c r="H103" s="33"/>
      <c r="I103" s="33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ht="14.25">
      <c r="A104" s="32"/>
      <c r="B104" s="33"/>
      <c r="C104" s="33"/>
      <c r="D104" s="33"/>
      <c r="E104" s="33"/>
      <c r="F104" s="33"/>
      <c r="G104" s="33"/>
      <c r="H104" s="33"/>
      <c r="I104" s="33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ht="14.25">
      <c r="A105" s="32"/>
      <c r="B105" s="33"/>
      <c r="C105" s="33"/>
      <c r="D105" s="33"/>
      <c r="E105" s="33"/>
      <c r="F105" s="33"/>
      <c r="G105" s="33"/>
      <c r="H105" s="33"/>
      <c r="I105" s="33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ht="14.25">
      <c r="A106" s="32"/>
      <c r="B106" s="33"/>
      <c r="C106" s="33"/>
      <c r="D106" s="33"/>
      <c r="E106" s="33"/>
      <c r="F106" s="33"/>
      <c r="G106" s="33"/>
      <c r="H106" s="33"/>
      <c r="I106" s="33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ht="14.25">
      <c r="A107" s="32"/>
      <c r="B107" s="33"/>
      <c r="C107" s="33"/>
      <c r="D107" s="33"/>
      <c r="E107" s="33"/>
      <c r="F107" s="33"/>
      <c r="G107" s="33"/>
      <c r="H107" s="33"/>
      <c r="I107" s="33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ht="14.25">
      <c r="A108" s="32"/>
      <c r="B108" s="33"/>
      <c r="C108" s="33"/>
      <c r="D108" s="33"/>
      <c r="E108" s="33"/>
      <c r="F108" s="33"/>
      <c r="G108" s="33"/>
      <c r="H108" s="33"/>
      <c r="I108" s="33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ht="14.25">
      <c r="A109" s="32"/>
      <c r="B109" s="33"/>
      <c r="C109" s="33"/>
      <c r="D109" s="33"/>
      <c r="E109" s="33"/>
      <c r="F109" s="33"/>
      <c r="G109" s="33"/>
      <c r="H109" s="33"/>
      <c r="I109" s="33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ht="14.25">
      <c r="A110" s="32"/>
      <c r="B110" s="33"/>
      <c r="C110" s="33"/>
      <c r="D110" s="33"/>
      <c r="E110" s="33"/>
      <c r="F110" s="33"/>
      <c r="G110" s="33"/>
      <c r="H110" s="33"/>
      <c r="I110" s="33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ht="14.25">
      <c r="A111" s="32"/>
      <c r="B111" s="33"/>
      <c r="C111" s="33"/>
      <c r="D111" s="33"/>
      <c r="E111" s="33"/>
      <c r="F111" s="33"/>
      <c r="G111" s="33"/>
      <c r="H111" s="33"/>
      <c r="I111" s="33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ht="14.25">
      <c r="A112" s="32"/>
      <c r="B112" s="33"/>
      <c r="C112" s="33"/>
      <c r="D112" s="33"/>
      <c r="E112" s="33"/>
      <c r="F112" s="33"/>
      <c r="G112" s="33"/>
      <c r="H112" s="33"/>
      <c r="I112" s="33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ht="14.25">
      <c r="A113" s="32"/>
      <c r="B113" s="33"/>
      <c r="C113" s="33"/>
      <c r="D113" s="33"/>
      <c r="E113" s="33"/>
      <c r="F113" s="33"/>
      <c r="G113" s="33"/>
      <c r="H113" s="33"/>
      <c r="I113" s="33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ht="14.25">
      <c r="A114" s="32"/>
      <c r="B114" s="33"/>
      <c r="C114" s="33"/>
      <c r="D114" s="33"/>
      <c r="E114" s="33"/>
      <c r="F114" s="33"/>
      <c r="G114" s="33"/>
      <c r="H114" s="33"/>
      <c r="I114" s="33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ht="14.25">
      <c r="A115" s="32"/>
      <c r="B115" s="33"/>
      <c r="C115" s="33"/>
      <c r="D115" s="33"/>
      <c r="E115" s="33"/>
      <c r="F115" s="33"/>
      <c r="G115" s="33"/>
      <c r="H115" s="33"/>
      <c r="I115" s="33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ht="14.25">
      <c r="A116" s="32"/>
      <c r="B116" s="33"/>
      <c r="C116" s="33"/>
      <c r="D116" s="33"/>
      <c r="E116" s="33"/>
      <c r="F116" s="33"/>
      <c r="G116" s="33"/>
      <c r="H116" s="33"/>
      <c r="I116" s="33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ht="14.25">
      <c r="A117" s="32"/>
      <c r="B117" s="33"/>
      <c r="C117" s="33"/>
      <c r="D117" s="33"/>
      <c r="E117" s="33"/>
      <c r="F117" s="33"/>
      <c r="G117" s="33"/>
      <c r="H117" s="33"/>
      <c r="I117" s="33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ht="14.25">
      <c r="A118" s="32"/>
      <c r="B118" s="33"/>
      <c r="C118" s="33"/>
      <c r="D118" s="33"/>
      <c r="E118" s="33"/>
      <c r="F118" s="33"/>
      <c r="G118" s="33"/>
      <c r="H118" s="33"/>
      <c r="I118" s="33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ht="14.25">
      <c r="A119" s="32"/>
      <c r="B119" s="33"/>
      <c r="C119" s="33"/>
      <c r="D119" s="33"/>
      <c r="E119" s="33"/>
      <c r="F119" s="33"/>
      <c r="G119" s="33"/>
      <c r="H119" s="33"/>
      <c r="I119" s="33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ht="14.25">
      <c r="A120" s="32"/>
      <c r="B120" s="33"/>
      <c r="C120" s="33"/>
      <c r="D120" s="33"/>
      <c r="E120" s="33"/>
      <c r="F120" s="33"/>
      <c r="G120" s="33"/>
      <c r="H120" s="33"/>
      <c r="I120" s="33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ht="14.25">
      <c r="A121" s="32"/>
      <c r="B121" s="33"/>
      <c r="C121" s="33"/>
      <c r="D121" s="33"/>
      <c r="E121" s="33"/>
      <c r="F121" s="33"/>
      <c r="G121" s="33"/>
      <c r="H121" s="33"/>
      <c r="I121" s="33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ht="14.25">
      <c r="A122" s="32"/>
      <c r="B122" s="33"/>
      <c r="C122" s="33"/>
      <c r="D122" s="33"/>
      <c r="E122" s="33"/>
      <c r="F122" s="33"/>
      <c r="G122" s="33"/>
      <c r="H122" s="33"/>
      <c r="I122" s="33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ht="14.25">
      <c r="A123" s="32"/>
      <c r="B123" s="33"/>
      <c r="C123" s="33"/>
      <c r="D123" s="33"/>
      <c r="E123" s="33"/>
      <c r="F123" s="33"/>
      <c r="G123" s="33"/>
      <c r="H123" s="33"/>
      <c r="I123" s="33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78" ht="14.25">
      <c r="A124" s="32"/>
      <c r="B124" s="33"/>
      <c r="C124" s="33"/>
      <c r="D124" s="33"/>
      <c r="E124" s="33"/>
      <c r="F124" s="33"/>
      <c r="G124" s="33"/>
      <c r="H124" s="33"/>
      <c r="I124" s="33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1:78" ht="14.25">
      <c r="A125" s="32"/>
      <c r="B125" s="33"/>
      <c r="C125" s="33"/>
      <c r="D125" s="33"/>
      <c r="E125" s="33"/>
      <c r="F125" s="33"/>
      <c r="G125" s="33"/>
      <c r="H125" s="33"/>
      <c r="I125" s="33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78" ht="14.25">
      <c r="A126" s="32"/>
      <c r="B126" s="33"/>
      <c r="C126" s="33"/>
      <c r="D126" s="33"/>
      <c r="E126" s="33"/>
      <c r="F126" s="33"/>
      <c r="G126" s="33"/>
      <c r="H126" s="33"/>
      <c r="I126" s="33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ht="14.25">
      <c r="A127" s="32"/>
      <c r="B127" s="33"/>
      <c r="C127" s="33"/>
      <c r="D127" s="33"/>
      <c r="E127" s="33"/>
      <c r="F127" s="33"/>
      <c r="G127" s="33"/>
      <c r="H127" s="33"/>
      <c r="I127" s="33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ht="14.25">
      <c r="A128" s="32"/>
      <c r="B128" s="33"/>
      <c r="C128" s="33"/>
      <c r="D128" s="33"/>
      <c r="E128" s="33"/>
      <c r="F128" s="33"/>
      <c r="G128" s="33"/>
      <c r="H128" s="33"/>
      <c r="I128" s="33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ht="14.25">
      <c r="A129" s="32"/>
      <c r="B129" s="33"/>
      <c r="C129" s="33"/>
      <c r="D129" s="33"/>
      <c r="E129" s="33"/>
      <c r="F129" s="33"/>
      <c r="G129" s="33"/>
      <c r="H129" s="33"/>
      <c r="I129" s="33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ht="14.25">
      <c r="A130" s="32"/>
      <c r="B130" s="33"/>
      <c r="C130" s="33"/>
      <c r="D130" s="33"/>
      <c r="E130" s="33"/>
      <c r="F130" s="33"/>
      <c r="G130" s="33"/>
      <c r="H130" s="33"/>
      <c r="I130" s="33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ht="14.25">
      <c r="A131" s="32"/>
      <c r="B131" s="33"/>
      <c r="C131" s="33"/>
      <c r="D131" s="33"/>
      <c r="E131" s="33"/>
      <c r="F131" s="33"/>
      <c r="G131" s="33"/>
      <c r="H131" s="33"/>
      <c r="I131" s="33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ht="14.25">
      <c r="A132" s="32"/>
      <c r="B132" s="33"/>
      <c r="C132" s="33"/>
      <c r="D132" s="33"/>
      <c r="E132" s="33"/>
      <c r="F132" s="33"/>
      <c r="G132" s="33"/>
      <c r="H132" s="33"/>
      <c r="I132" s="33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ht="14.25">
      <c r="A133" s="32"/>
      <c r="B133" s="33"/>
      <c r="C133" s="33"/>
      <c r="D133" s="33"/>
      <c r="E133" s="33"/>
      <c r="F133" s="33"/>
      <c r="G133" s="33"/>
      <c r="H133" s="33"/>
      <c r="I133" s="33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ht="14.25">
      <c r="A134" s="32"/>
      <c r="B134" s="33"/>
      <c r="C134" s="33"/>
      <c r="D134" s="33"/>
      <c r="E134" s="33"/>
      <c r="F134" s="33"/>
      <c r="G134" s="33"/>
      <c r="H134" s="33"/>
      <c r="I134" s="33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ht="14.25">
      <c r="A135" s="32"/>
      <c r="B135" s="33"/>
      <c r="C135" s="33"/>
      <c r="D135" s="33"/>
      <c r="E135" s="33"/>
      <c r="F135" s="33"/>
      <c r="G135" s="33"/>
      <c r="H135" s="33"/>
      <c r="I135" s="33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ht="14.25">
      <c r="A136" s="32"/>
      <c r="B136" s="33"/>
      <c r="C136" s="33"/>
      <c r="D136" s="33"/>
      <c r="E136" s="33"/>
      <c r="F136" s="33"/>
      <c r="G136" s="33"/>
      <c r="H136" s="33"/>
      <c r="I136" s="33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78" ht="14.25">
      <c r="A137" s="32"/>
      <c r="B137" s="33"/>
      <c r="C137" s="33"/>
      <c r="D137" s="33"/>
      <c r="E137" s="33"/>
      <c r="F137" s="33"/>
      <c r="G137" s="33"/>
      <c r="H137" s="33"/>
      <c r="I137" s="33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:78" ht="14.25">
      <c r="A138" s="32"/>
      <c r="B138" s="33"/>
      <c r="C138" s="33"/>
      <c r="D138" s="33"/>
      <c r="E138" s="33"/>
      <c r="F138" s="33"/>
      <c r="G138" s="33"/>
      <c r="H138" s="33"/>
      <c r="I138" s="33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:78" ht="14.25">
      <c r="A139" s="32"/>
      <c r="B139" s="33"/>
      <c r="C139" s="33"/>
      <c r="D139" s="33"/>
      <c r="E139" s="33"/>
      <c r="F139" s="33"/>
      <c r="G139" s="33"/>
      <c r="H139" s="33"/>
      <c r="I139" s="33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ht="14.25">
      <c r="A140" s="32"/>
      <c r="B140" s="33"/>
      <c r="C140" s="33"/>
      <c r="D140" s="33"/>
      <c r="E140" s="33"/>
      <c r="F140" s="33"/>
      <c r="G140" s="33"/>
      <c r="H140" s="33"/>
      <c r="I140" s="33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ht="14.25">
      <c r="A141" s="32"/>
      <c r="B141" s="33"/>
      <c r="C141" s="33"/>
      <c r="D141" s="33"/>
      <c r="E141" s="33"/>
      <c r="F141" s="33"/>
      <c r="G141" s="33"/>
      <c r="H141" s="33"/>
      <c r="I141" s="33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ht="14.25">
      <c r="A142" s="32"/>
      <c r="B142" s="33"/>
      <c r="C142" s="33"/>
      <c r="D142" s="33"/>
      <c r="E142" s="33"/>
      <c r="F142" s="33"/>
      <c r="G142" s="33"/>
      <c r="H142" s="33"/>
      <c r="I142" s="33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ht="14.25">
      <c r="A143" s="32"/>
      <c r="B143" s="33"/>
      <c r="C143" s="33"/>
      <c r="D143" s="33"/>
      <c r="E143" s="33"/>
      <c r="F143" s="33"/>
      <c r="G143" s="33"/>
      <c r="H143" s="33"/>
      <c r="I143" s="33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ht="14.25">
      <c r="A144" s="32"/>
      <c r="B144" s="33"/>
      <c r="C144" s="33"/>
      <c r="D144" s="33"/>
      <c r="E144" s="33"/>
      <c r="F144" s="33"/>
      <c r="G144" s="33"/>
      <c r="H144" s="33"/>
      <c r="I144" s="33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ht="14.25">
      <c r="A145" s="32"/>
      <c r="B145" s="33"/>
      <c r="C145" s="33"/>
      <c r="D145" s="33"/>
      <c r="E145" s="33"/>
      <c r="F145" s="33"/>
      <c r="G145" s="33"/>
      <c r="H145" s="33"/>
      <c r="I145" s="33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ht="14.25">
      <c r="A146" s="32"/>
      <c r="B146" s="33"/>
      <c r="C146" s="33"/>
      <c r="D146" s="33"/>
      <c r="E146" s="33"/>
      <c r="F146" s="33"/>
      <c r="G146" s="33"/>
      <c r="H146" s="33"/>
      <c r="I146" s="33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ht="14.25">
      <c r="A147" s="32"/>
      <c r="B147" s="33"/>
      <c r="C147" s="33"/>
      <c r="D147" s="33"/>
      <c r="E147" s="33"/>
      <c r="F147" s="33"/>
      <c r="G147" s="33"/>
      <c r="H147" s="33"/>
      <c r="I147" s="33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78" ht="14.25">
      <c r="A148" s="32"/>
      <c r="B148" s="33"/>
      <c r="C148" s="33"/>
      <c r="D148" s="33"/>
      <c r="E148" s="33"/>
      <c r="F148" s="33"/>
      <c r="G148" s="33"/>
      <c r="H148" s="33"/>
      <c r="I148" s="33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:78" ht="14.25">
      <c r="A149" s="32"/>
      <c r="B149" s="33"/>
      <c r="C149" s="33"/>
      <c r="D149" s="33"/>
      <c r="E149" s="33"/>
      <c r="F149" s="33"/>
      <c r="G149" s="33"/>
      <c r="H149" s="33"/>
      <c r="I149" s="33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ht="14.25">
      <c r="A150" s="32"/>
      <c r="B150" s="33"/>
      <c r="C150" s="33"/>
      <c r="D150" s="33"/>
      <c r="E150" s="33"/>
      <c r="F150" s="33"/>
      <c r="G150" s="33"/>
      <c r="H150" s="33"/>
      <c r="I150" s="33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ht="14.25">
      <c r="A151" s="32"/>
      <c r="B151" s="33"/>
      <c r="C151" s="33"/>
      <c r="D151" s="33"/>
      <c r="E151" s="33"/>
      <c r="F151" s="33"/>
      <c r="G151" s="33"/>
      <c r="H151" s="33"/>
      <c r="I151" s="33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ht="14.25">
      <c r="A152" s="32"/>
      <c r="B152" s="33"/>
      <c r="C152" s="33"/>
      <c r="D152" s="33"/>
      <c r="E152" s="33"/>
      <c r="F152" s="33"/>
      <c r="G152" s="33"/>
      <c r="H152" s="33"/>
      <c r="I152" s="33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ht="14.25">
      <c r="A153" s="32"/>
      <c r="B153" s="33"/>
      <c r="C153" s="33"/>
      <c r="D153" s="33"/>
      <c r="E153" s="33"/>
      <c r="F153" s="33"/>
      <c r="G153" s="33"/>
      <c r="H153" s="33"/>
      <c r="I153" s="33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ht="14.25">
      <c r="A154" s="32"/>
      <c r="B154" s="33"/>
      <c r="C154" s="33"/>
      <c r="D154" s="33"/>
      <c r="E154" s="33"/>
      <c r="F154" s="33"/>
      <c r="G154" s="33"/>
      <c r="H154" s="33"/>
      <c r="I154" s="33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ht="14.25">
      <c r="A155" s="32"/>
      <c r="B155" s="33"/>
      <c r="C155" s="33"/>
      <c r="D155" s="33"/>
      <c r="E155" s="33"/>
      <c r="F155" s="33"/>
      <c r="G155" s="33"/>
      <c r="H155" s="33"/>
      <c r="I155" s="33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ht="14.25">
      <c r="A156" s="32"/>
      <c r="B156" s="33"/>
      <c r="C156" s="33"/>
      <c r="D156" s="33"/>
      <c r="E156" s="33"/>
      <c r="F156" s="33"/>
      <c r="G156" s="33"/>
      <c r="H156" s="33"/>
      <c r="I156" s="33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ht="14.25">
      <c r="A157" s="32"/>
      <c r="B157" s="33"/>
      <c r="C157" s="33"/>
      <c r="D157" s="33"/>
      <c r="E157" s="33"/>
      <c r="F157" s="33"/>
      <c r="G157" s="33"/>
      <c r="H157" s="33"/>
      <c r="I157" s="33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ht="14.25">
      <c r="A158" s="32"/>
      <c r="B158" s="33"/>
      <c r="C158" s="33"/>
      <c r="D158" s="33"/>
      <c r="E158" s="33"/>
      <c r="F158" s="33"/>
      <c r="G158" s="33"/>
      <c r="H158" s="33"/>
      <c r="I158" s="33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ht="14.25">
      <c r="A159" s="32"/>
      <c r="B159" s="33"/>
      <c r="C159" s="33"/>
      <c r="D159" s="33"/>
      <c r="E159" s="33"/>
      <c r="F159" s="33"/>
      <c r="G159" s="33"/>
      <c r="H159" s="33"/>
      <c r="I159" s="33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ht="14.25">
      <c r="A160" s="32"/>
      <c r="B160" s="33"/>
      <c r="C160" s="33"/>
      <c r="D160" s="33"/>
      <c r="E160" s="33"/>
      <c r="F160" s="33"/>
      <c r="G160" s="33"/>
      <c r="H160" s="33"/>
      <c r="I160" s="33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ht="14.25">
      <c r="A161" s="32"/>
      <c r="B161" s="33"/>
      <c r="C161" s="33"/>
      <c r="D161" s="33"/>
      <c r="E161" s="33"/>
      <c r="F161" s="33"/>
      <c r="G161" s="33"/>
      <c r="H161" s="33"/>
      <c r="I161" s="33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ht="14.25">
      <c r="A162" s="32"/>
      <c r="B162" s="33"/>
      <c r="C162" s="33"/>
      <c r="D162" s="33"/>
      <c r="E162" s="33"/>
      <c r="F162" s="33"/>
      <c r="G162" s="33"/>
      <c r="H162" s="33"/>
      <c r="I162" s="33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78" ht="14.25">
      <c r="A163" s="32"/>
      <c r="B163" s="33"/>
      <c r="C163" s="33"/>
      <c r="D163" s="33"/>
      <c r="E163" s="33"/>
      <c r="F163" s="33"/>
      <c r="G163" s="33"/>
      <c r="H163" s="33"/>
      <c r="I163" s="33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:78" ht="14.25">
      <c r="A164" s="32"/>
      <c r="B164" s="33"/>
      <c r="C164" s="33"/>
      <c r="D164" s="33"/>
      <c r="E164" s="33"/>
      <c r="F164" s="33"/>
      <c r="G164" s="33"/>
      <c r="H164" s="33"/>
      <c r="I164" s="33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:78" ht="14.25">
      <c r="A165" s="32"/>
      <c r="B165" s="33"/>
      <c r="C165" s="33"/>
      <c r="D165" s="33"/>
      <c r="E165" s="33"/>
      <c r="F165" s="33"/>
      <c r="G165" s="33"/>
      <c r="H165" s="33"/>
      <c r="I165" s="33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ht="14.25">
      <c r="A166" s="32"/>
      <c r="B166" s="33"/>
      <c r="C166" s="33"/>
      <c r="D166" s="33"/>
      <c r="E166" s="33"/>
      <c r="F166" s="33"/>
      <c r="G166" s="33"/>
      <c r="H166" s="33"/>
      <c r="I166" s="33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ht="14.25">
      <c r="A167" s="32"/>
      <c r="B167" s="33"/>
      <c r="C167" s="33"/>
      <c r="D167" s="33"/>
      <c r="E167" s="33"/>
      <c r="F167" s="33"/>
      <c r="G167" s="33"/>
      <c r="H167" s="33"/>
      <c r="I167" s="33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ht="14.25">
      <c r="A168" s="32"/>
      <c r="B168" s="33"/>
      <c r="C168" s="33"/>
      <c r="D168" s="33"/>
      <c r="E168" s="33"/>
      <c r="F168" s="33"/>
      <c r="G168" s="33"/>
      <c r="H168" s="33"/>
      <c r="I168" s="33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ht="14.25">
      <c r="A169" s="32"/>
      <c r="B169" s="33"/>
      <c r="C169" s="33"/>
      <c r="D169" s="33"/>
      <c r="E169" s="33"/>
      <c r="F169" s="33"/>
      <c r="G169" s="33"/>
      <c r="H169" s="33"/>
      <c r="I169" s="33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ht="14.25">
      <c r="A170" s="32"/>
      <c r="B170" s="33"/>
      <c r="C170" s="33"/>
      <c r="D170" s="33"/>
      <c r="E170" s="33"/>
      <c r="F170" s="33"/>
      <c r="G170" s="33"/>
      <c r="H170" s="33"/>
      <c r="I170" s="33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ht="14.25">
      <c r="A171" s="32"/>
      <c r="B171" s="33"/>
      <c r="C171" s="33"/>
      <c r="D171" s="33"/>
      <c r="E171" s="33"/>
      <c r="F171" s="33"/>
      <c r="G171" s="33"/>
      <c r="H171" s="33"/>
      <c r="I171" s="33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ht="14.25">
      <c r="A172" s="32"/>
      <c r="B172" s="33"/>
      <c r="C172" s="33"/>
      <c r="D172" s="33"/>
      <c r="E172" s="33"/>
      <c r="F172" s="33"/>
      <c r="G172" s="33"/>
      <c r="H172" s="33"/>
      <c r="I172" s="33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78" ht="14.25">
      <c r="A173" s="32"/>
      <c r="B173" s="33"/>
      <c r="C173" s="33"/>
      <c r="D173" s="33"/>
      <c r="E173" s="33"/>
      <c r="F173" s="33"/>
      <c r="G173" s="33"/>
      <c r="H173" s="33"/>
      <c r="I173" s="33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ht="14.25">
      <c r="A174" s="32"/>
      <c r="B174" s="33"/>
      <c r="C174" s="33"/>
      <c r="D174" s="33"/>
      <c r="E174" s="33"/>
      <c r="F174" s="33"/>
      <c r="G174" s="33"/>
      <c r="H174" s="33"/>
      <c r="I174" s="33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ht="14.25">
      <c r="A175" s="32"/>
      <c r="B175" s="33"/>
      <c r="C175" s="33"/>
      <c r="D175" s="33"/>
      <c r="E175" s="33"/>
      <c r="F175" s="33"/>
      <c r="G175" s="33"/>
      <c r="H175" s="33"/>
      <c r="I175" s="33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ht="14.25">
      <c r="A176" s="32"/>
      <c r="B176" s="33"/>
      <c r="C176" s="33"/>
      <c r="D176" s="33"/>
      <c r="E176" s="33"/>
      <c r="F176" s="33"/>
      <c r="G176" s="33"/>
      <c r="H176" s="33"/>
      <c r="I176" s="33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ht="14.25">
      <c r="A177" s="32"/>
      <c r="B177" s="33"/>
      <c r="C177" s="33"/>
      <c r="D177" s="33"/>
      <c r="E177" s="33"/>
      <c r="F177" s="33"/>
      <c r="G177" s="33"/>
      <c r="H177" s="33"/>
      <c r="I177" s="33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ht="14.25">
      <c r="A178" s="32"/>
      <c r="B178" s="33"/>
      <c r="C178" s="33"/>
      <c r="D178" s="33"/>
      <c r="E178" s="33"/>
      <c r="F178" s="33"/>
      <c r="G178" s="33"/>
      <c r="H178" s="33"/>
      <c r="I178" s="33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ht="14.25">
      <c r="A179" s="32"/>
      <c r="B179" s="33"/>
      <c r="C179" s="33"/>
      <c r="D179" s="33"/>
      <c r="E179" s="33"/>
      <c r="F179" s="33"/>
      <c r="G179" s="33"/>
      <c r="H179" s="33"/>
      <c r="I179" s="33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ht="14.25">
      <c r="A180" s="32"/>
      <c r="B180" s="33"/>
      <c r="C180" s="33"/>
      <c r="D180" s="33"/>
      <c r="E180" s="33"/>
      <c r="F180" s="33"/>
      <c r="G180" s="33"/>
      <c r="H180" s="33"/>
      <c r="I180" s="33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ht="14.25">
      <c r="A181" s="32"/>
      <c r="B181" s="33"/>
      <c r="C181" s="33"/>
      <c r="D181" s="33"/>
      <c r="E181" s="33"/>
      <c r="F181" s="33"/>
      <c r="G181" s="33"/>
      <c r="H181" s="33"/>
      <c r="I181" s="33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ht="14.25">
      <c r="A182" s="32"/>
      <c r="B182" s="33"/>
      <c r="C182" s="33"/>
      <c r="D182" s="33"/>
      <c r="E182" s="33"/>
      <c r="F182" s="33"/>
      <c r="G182" s="33"/>
      <c r="H182" s="33"/>
      <c r="I182" s="33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ht="14.25">
      <c r="A183" s="32"/>
      <c r="B183" s="33"/>
      <c r="C183" s="33"/>
      <c r="D183" s="33"/>
      <c r="E183" s="33"/>
      <c r="F183" s="33"/>
      <c r="G183" s="33"/>
      <c r="H183" s="33"/>
      <c r="I183" s="33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ht="14.25">
      <c r="A184" s="32"/>
      <c r="B184" s="33"/>
      <c r="C184" s="33"/>
      <c r="D184" s="33"/>
      <c r="E184" s="33"/>
      <c r="F184" s="33"/>
      <c r="G184" s="33"/>
      <c r="H184" s="33"/>
      <c r="I184" s="33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ht="14.25">
      <c r="A185" s="32"/>
      <c r="B185" s="33"/>
      <c r="C185" s="33"/>
      <c r="D185" s="33"/>
      <c r="E185" s="33"/>
      <c r="F185" s="33"/>
      <c r="G185" s="33"/>
      <c r="H185" s="33"/>
      <c r="I185" s="33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ht="14.25">
      <c r="A186" s="32"/>
      <c r="B186" s="33"/>
      <c r="C186" s="33"/>
      <c r="D186" s="33"/>
      <c r="E186" s="33"/>
      <c r="F186" s="33"/>
      <c r="G186" s="33"/>
      <c r="H186" s="33"/>
      <c r="I186" s="33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ht="14.25">
      <c r="A187" s="32"/>
      <c r="B187" s="33"/>
      <c r="C187" s="33"/>
      <c r="D187" s="33"/>
      <c r="E187" s="33"/>
      <c r="F187" s="33"/>
      <c r="G187" s="33"/>
      <c r="H187" s="33"/>
      <c r="I187" s="33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ht="14.25">
      <c r="A188" s="32"/>
      <c r="B188" s="33"/>
      <c r="C188" s="33"/>
      <c r="D188" s="33"/>
      <c r="E188" s="33"/>
      <c r="F188" s="33"/>
      <c r="G188" s="33"/>
      <c r="H188" s="33"/>
      <c r="I188" s="33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ht="14.25">
      <c r="A189" s="32"/>
      <c r="B189" s="33"/>
      <c r="C189" s="33"/>
      <c r="D189" s="33"/>
      <c r="E189" s="33"/>
      <c r="F189" s="33"/>
      <c r="G189" s="33"/>
      <c r="H189" s="33"/>
      <c r="I189" s="33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ht="14.25">
      <c r="A190" s="32"/>
      <c r="B190" s="33"/>
      <c r="C190" s="33"/>
      <c r="D190" s="33"/>
      <c r="E190" s="33"/>
      <c r="F190" s="33"/>
      <c r="G190" s="33"/>
      <c r="H190" s="33"/>
      <c r="I190" s="33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ht="14.25">
      <c r="A191" s="32"/>
      <c r="B191" s="33"/>
      <c r="C191" s="33"/>
      <c r="D191" s="33"/>
      <c r="E191" s="33"/>
      <c r="F191" s="33"/>
      <c r="G191" s="33"/>
      <c r="H191" s="33"/>
      <c r="I191" s="33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ht="14.25">
      <c r="A192" s="32"/>
      <c r="B192" s="33"/>
      <c r="C192" s="33"/>
      <c r="D192" s="33"/>
      <c r="E192" s="33"/>
      <c r="F192" s="33"/>
      <c r="G192" s="33"/>
      <c r="H192" s="33"/>
      <c r="I192" s="33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ht="14.25">
      <c r="A193" s="32"/>
      <c r="B193" s="33"/>
      <c r="C193" s="33"/>
      <c r="D193" s="33"/>
      <c r="E193" s="33"/>
      <c r="F193" s="33"/>
      <c r="G193" s="33"/>
      <c r="H193" s="33"/>
      <c r="I193" s="33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ht="14.25">
      <c r="A194" s="32"/>
      <c r="B194" s="33"/>
      <c r="C194" s="33"/>
      <c r="D194" s="33"/>
      <c r="E194" s="33"/>
      <c r="F194" s="33"/>
      <c r="G194" s="33"/>
      <c r="H194" s="33"/>
      <c r="I194" s="33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ht="14.25">
      <c r="A195" s="32"/>
      <c r="B195" s="33"/>
      <c r="C195" s="33"/>
      <c r="D195" s="33"/>
      <c r="E195" s="33"/>
      <c r="F195" s="33"/>
      <c r="G195" s="33"/>
      <c r="H195" s="33"/>
      <c r="I195" s="33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ht="14.25">
      <c r="A196" s="32"/>
      <c r="B196" s="33"/>
      <c r="C196" s="33"/>
      <c r="D196" s="33"/>
      <c r="E196" s="33"/>
      <c r="F196" s="33"/>
      <c r="G196" s="33"/>
      <c r="H196" s="33"/>
      <c r="I196" s="33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ht="14.25">
      <c r="A197" s="32"/>
      <c r="B197" s="33"/>
      <c r="C197" s="33"/>
      <c r="D197" s="33"/>
      <c r="E197" s="33"/>
      <c r="F197" s="33"/>
      <c r="G197" s="33"/>
      <c r="H197" s="33"/>
      <c r="I197" s="33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workbookViewId="0" topLeftCell="A1">
      <selection activeCell="A5" sqref="A5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78</v>
      </c>
    </row>
    <row r="2" ht="15.75">
      <c r="A2" s="19" t="s">
        <v>39</v>
      </c>
    </row>
    <row r="3" ht="15.75">
      <c r="A3" s="19" t="s">
        <v>119</v>
      </c>
    </row>
    <row r="6" spans="4:9" ht="15.75" thickBot="1">
      <c r="D6" s="28" t="s">
        <v>48</v>
      </c>
      <c r="E6" s="28"/>
      <c r="F6" s="27"/>
      <c r="H6" s="28" t="s">
        <v>47</v>
      </c>
      <c r="I6" s="27"/>
    </row>
    <row r="7" spans="2:11" ht="15">
      <c r="B7" s="3"/>
      <c r="C7" s="3"/>
      <c r="D7" s="3"/>
      <c r="E7" s="3" t="s">
        <v>42</v>
      </c>
      <c r="G7" s="3"/>
      <c r="H7" s="3"/>
      <c r="I7" s="3" t="s">
        <v>42</v>
      </c>
      <c r="J7" s="3"/>
      <c r="K7" s="3"/>
    </row>
    <row r="8" spans="2:11" ht="15">
      <c r="B8" s="3" t="s">
        <v>22</v>
      </c>
      <c r="C8" s="3"/>
      <c r="D8" s="3" t="s">
        <v>40</v>
      </c>
      <c r="E8" s="3" t="s">
        <v>43</v>
      </c>
      <c r="F8" s="3" t="s">
        <v>95</v>
      </c>
      <c r="G8" s="3"/>
      <c r="H8" s="3" t="s">
        <v>45</v>
      </c>
      <c r="I8" s="3" t="s">
        <v>43</v>
      </c>
      <c r="J8" s="3"/>
      <c r="K8" s="3"/>
    </row>
    <row r="9" spans="2:11" ht="15">
      <c r="B9" s="3" t="s">
        <v>23</v>
      </c>
      <c r="C9" s="3"/>
      <c r="D9" s="3" t="s">
        <v>41</v>
      </c>
      <c r="E9" s="3" t="s">
        <v>44</v>
      </c>
      <c r="F9" s="3" t="s">
        <v>96</v>
      </c>
      <c r="G9" s="3"/>
      <c r="H9" s="3" t="s">
        <v>46</v>
      </c>
      <c r="I9" s="3" t="s">
        <v>44</v>
      </c>
      <c r="J9" s="3"/>
      <c r="K9" s="3" t="s">
        <v>1</v>
      </c>
    </row>
    <row r="10" spans="2:11" ht="15">
      <c r="B10" s="3" t="s">
        <v>8</v>
      </c>
      <c r="C10" s="3"/>
      <c r="D10" s="3" t="s">
        <v>8</v>
      </c>
      <c r="E10" s="3" t="s">
        <v>8</v>
      </c>
      <c r="F10" s="3" t="s">
        <v>8</v>
      </c>
      <c r="G10" s="3"/>
      <c r="H10" s="3" t="s">
        <v>8</v>
      </c>
      <c r="I10" s="3" t="s">
        <v>8</v>
      </c>
      <c r="J10" s="3"/>
      <c r="K10" s="3" t="s">
        <v>8</v>
      </c>
    </row>
    <row r="11" spans="1:11" ht="15">
      <c r="A11" s="5" t="s">
        <v>118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110</v>
      </c>
      <c r="B13" s="15">
        <v>47251</v>
      </c>
      <c r="C13" s="15"/>
      <c r="D13" s="15">
        <v>1606</v>
      </c>
      <c r="E13" s="15">
        <v>2000</v>
      </c>
      <c r="F13" s="15">
        <v>-8245</v>
      </c>
      <c r="G13" s="15"/>
      <c r="H13" s="15">
        <v>15157</v>
      </c>
      <c r="I13" s="15">
        <v>0</v>
      </c>
      <c r="J13" s="15"/>
      <c r="K13" s="15">
        <f>SUM(B13:I13)</f>
        <v>57769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98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f>-1404+1340</f>
        <v>-64</v>
      </c>
      <c r="I15" s="15">
        <v>0</v>
      </c>
      <c r="J15" s="15"/>
      <c r="K15" s="15">
        <f>SUM(B15:J15)</f>
        <v>-64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97</v>
      </c>
      <c r="B17" s="15">
        <v>5727</v>
      </c>
      <c r="C17" s="15"/>
      <c r="D17" s="15">
        <v>619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6346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125</v>
      </c>
      <c r="B20" s="17">
        <f>B13+B15+B17</f>
        <v>52978</v>
      </c>
      <c r="C20" s="15"/>
      <c r="D20" s="17">
        <f>D13+D15+D17</f>
        <v>2225</v>
      </c>
      <c r="E20" s="17">
        <f>E13+E15+E17</f>
        <v>2000</v>
      </c>
      <c r="F20" s="17">
        <f>F13+F15+F17</f>
        <v>-8245</v>
      </c>
      <c r="G20" s="26"/>
      <c r="H20" s="17">
        <f>H13+H15+H17</f>
        <v>15093</v>
      </c>
      <c r="I20" s="17">
        <f>I13+I15+I17</f>
        <v>0</v>
      </c>
      <c r="J20" s="15"/>
      <c r="K20" s="17">
        <f>K13+K15+K17</f>
        <v>64051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88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62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70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65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8"/>
  <sheetViews>
    <sheetView zoomScale="75" zoomScaleNormal="75" workbookViewId="0" topLeftCell="A1">
      <selection activeCell="A5" sqref="A5"/>
    </sheetView>
  </sheetViews>
  <sheetFormatPr defaultColWidth="9.00390625" defaultRowHeight="14.25"/>
  <cols>
    <col min="1" max="1" width="3.00390625" style="2" customWidth="1"/>
    <col min="2" max="2" width="68.25390625" style="2" customWidth="1"/>
    <col min="3" max="3" width="16.125" style="2" bestFit="1" customWidth="1"/>
    <col min="4" max="4" width="1.875" style="2" customWidth="1"/>
    <col min="5" max="5" width="16.125" style="2" bestFit="1" customWidth="1"/>
    <col min="6" max="16384" width="10.25390625" style="2" customWidth="1"/>
  </cols>
  <sheetData>
    <row r="1" ht="15.75">
      <c r="A1" s="19" t="s">
        <v>78</v>
      </c>
    </row>
    <row r="2" ht="15.75">
      <c r="A2" s="19" t="s">
        <v>60</v>
      </c>
    </row>
    <row r="3" ht="15.75">
      <c r="A3" s="19" t="s">
        <v>119</v>
      </c>
    </row>
    <row r="6" spans="3:5" ht="15">
      <c r="C6" s="3" t="s">
        <v>120</v>
      </c>
      <c r="D6" s="3"/>
      <c r="E6" s="3" t="s">
        <v>124</v>
      </c>
    </row>
    <row r="7" spans="3:5" ht="15">
      <c r="C7" s="3" t="s">
        <v>121</v>
      </c>
      <c r="D7" s="3"/>
      <c r="E7" s="40" t="s">
        <v>123</v>
      </c>
    </row>
    <row r="8" spans="3:5" ht="15">
      <c r="C8" s="3"/>
      <c r="D8" s="3"/>
      <c r="E8" s="37"/>
    </row>
    <row r="9" spans="3:5" ht="15">
      <c r="C9" s="3" t="s">
        <v>109</v>
      </c>
      <c r="D9" s="3"/>
      <c r="E9" s="40" t="s">
        <v>122</v>
      </c>
    </row>
    <row r="10" spans="3:5" ht="15">
      <c r="C10" s="4" t="s">
        <v>115</v>
      </c>
      <c r="D10" s="3"/>
      <c r="E10" s="4" t="s">
        <v>115</v>
      </c>
    </row>
    <row r="11" spans="3:5" ht="15">
      <c r="C11" s="3" t="s">
        <v>8</v>
      </c>
      <c r="D11" s="3"/>
      <c r="E11" s="3" t="s">
        <v>8</v>
      </c>
    </row>
    <row r="12" spans="3:5" ht="15">
      <c r="C12" s="3"/>
      <c r="D12" s="3"/>
      <c r="E12" s="37"/>
    </row>
    <row r="13" spans="1:5" ht="15">
      <c r="A13" s="5" t="s">
        <v>64</v>
      </c>
      <c r="C13" s="15"/>
      <c r="E13" s="37"/>
    </row>
    <row r="14" spans="1:5" ht="14.25">
      <c r="A14" s="7" t="s">
        <v>90</v>
      </c>
      <c r="C14" s="15">
        <v>1340</v>
      </c>
      <c r="E14" s="26">
        <v>-64</v>
      </c>
    </row>
    <row r="15" spans="3:5" ht="14.25">
      <c r="C15" s="15"/>
      <c r="E15" s="26"/>
    </row>
    <row r="16" spans="1:5" ht="14.25">
      <c r="A16" s="7" t="s">
        <v>55</v>
      </c>
      <c r="C16" s="15"/>
      <c r="E16" s="26"/>
    </row>
    <row r="17" spans="3:5" ht="14.25">
      <c r="C17" s="15"/>
      <c r="E17" s="26"/>
    </row>
    <row r="18" spans="1:5" ht="14.25">
      <c r="A18" s="7" t="s">
        <v>102</v>
      </c>
      <c r="C18" s="15">
        <v>0</v>
      </c>
      <c r="E18" s="26">
        <v>0</v>
      </c>
    </row>
    <row r="19" spans="1:5" ht="14.25">
      <c r="A19" s="7" t="s">
        <v>66</v>
      </c>
      <c r="C19" s="15">
        <v>1768</v>
      </c>
      <c r="E19" s="26">
        <v>5300</v>
      </c>
    </row>
    <row r="20" spans="1:5" ht="14.25">
      <c r="A20" s="7" t="s">
        <v>103</v>
      </c>
      <c r="C20" s="15">
        <v>0</v>
      </c>
      <c r="E20" s="26">
        <v>0</v>
      </c>
    </row>
    <row r="21" spans="1:5" ht="14.25">
      <c r="A21" s="7" t="s">
        <v>50</v>
      </c>
      <c r="C21" s="15">
        <v>538</v>
      </c>
      <c r="E21" s="26">
        <v>2430</v>
      </c>
    </row>
    <row r="22" spans="1:5" ht="14.25">
      <c r="A22" s="7" t="s">
        <v>104</v>
      </c>
      <c r="C22" s="15">
        <v>0</v>
      </c>
      <c r="E22" s="26">
        <v>0</v>
      </c>
    </row>
    <row r="23" spans="1:5" ht="14.25">
      <c r="A23" s="7" t="s">
        <v>105</v>
      </c>
      <c r="C23" s="15">
        <v>0</v>
      </c>
      <c r="E23" s="26">
        <v>0</v>
      </c>
    </row>
    <row r="24" spans="1:5" ht="6" customHeight="1">
      <c r="A24" s="7"/>
      <c r="C24" s="18"/>
      <c r="E24" s="18"/>
    </row>
    <row r="25" spans="1:5" ht="14.25">
      <c r="A25" s="2" t="s">
        <v>17</v>
      </c>
      <c r="C25" s="15">
        <f>C14+SUM(C18:C23)</f>
        <v>3646</v>
      </c>
      <c r="E25" s="15">
        <f>E14+SUM(E18:E23)</f>
        <v>7666</v>
      </c>
    </row>
    <row r="26" spans="3:5" ht="14.25">
      <c r="C26" s="15"/>
      <c r="E26" s="26"/>
    </row>
    <row r="27" spans="1:5" ht="14.25">
      <c r="A27" s="7" t="s">
        <v>72</v>
      </c>
      <c r="C27" s="15">
        <v>-1671</v>
      </c>
      <c r="E27" s="26">
        <v>-4031</v>
      </c>
    </row>
    <row r="28" spans="1:5" ht="14.25">
      <c r="A28" s="7" t="s">
        <v>73</v>
      </c>
      <c r="C28" s="15">
        <v>-4533</v>
      </c>
      <c r="E28" s="26">
        <v>-2211</v>
      </c>
    </row>
    <row r="29" spans="1:5" ht="14.25">
      <c r="A29" s="7" t="s">
        <v>56</v>
      </c>
      <c r="C29" s="15">
        <v>592</v>
      </c>
      <c r="E29" s="26">
        <v>-3377</v>
      </c>
    </row>
    <row r="30" spans="3:5" ht="6" customHeight="1">
      <c r="C30" s="18"/>
      <c r="E30" s="18"/>
    </row>
    <row r="31" spans="1:5" ht="18" customHeight="1">
      <c r="A31" s="7" t="s">
        <v>57</v>
      </c>
      <c r="C31" s="15">
        <f>SUM(C25:C29)</f>
        <v>-1966</v>
      </c>
      <c r="E31" s="15">
        <f>SUM(E25:E29)</f>
        <v>-1953</v>
      </c>
    </row>
    <row r="32" spans="3:5" ht="14.25">
      <c r="C32" s="15"/>
      <c r="E32" s="26"/>
    </row>
    <row r="33" spans="1:5" ht="14.25">
      <c r="A33" s="7" t="s">
        <v>51</v>
      </c>
      <c r="C33" s="15">
        <v>-31</v>
      </c>
      <c r="E33" s="26">
        <v>-47</v>
      </c>
    </row>
    <row r="34" spans="1:5" ht="14.25">
      <c r="A34" s="7" t="s">
        <v>58</v>
      </c>
      <c r="C34" s="15">
        <v>-410</v>
      </c>
      <c r="E34" s="26">
        <v>-1261</v>
      </c>
    </row>
    <row r="35" spans="3:5" ht="6" customHeight="1">
      <c r="C35" s="18"/>
      <c r="E35" s="18"/>
    </row>
    <row r="36" spans="1:5" ht="18" customHeight="1" thickBot="1">
      <c r="A36" s="2" t="s">
        <v>18</v>
      </c>
      <c r="C36" s="17">
        <f>SUM(C31:C35)</f>
        <v>-2407</v>
      </c>
      <c r="E36" s="17">
        <f>SUM(E31:E35)</f>
        <v>-3261</v>
      </c>
    </row>
    <row r="37" spans="3:5" ht="14.25">
      <c r="C37" s="15"/>
      <c r="E37" s="26"/>
    </row>
    <row r="38" spans="3:5" ht="14.25">
      <c r="C38" s="15"/>
      <c r="E38" s="26"/>
    </row>
    <row r="39" spans="1:5" ht="15">
      <c r="A39" s="5" t="s">
        <v>19</v>
      </c>
      <c r="C39" s="15"/>
      <c r="E39" s="26"/>
    </row>
    <row r="40" spans="2:5" ht="14.25">
      <c r="B40" s="7" t="s">
        <v>67</v>
      </c>
      <c r="C40" s="15">
        <v>3</v>
      </c>
      <c r="E40" s="26">
        <v>49</v>
      </c>
    </row>
    <row r="41" spans="2:5" ht="14.25">
      <c r="B41" s="7" t="s">
        <v>68</v>
      </c>
      <c r="C41" s="15">
        <v>0</v>
      </c>
      <c r="E41" s="26">
        <v>0</v>
      </c>
    </row>
    <row r="42" spans="2:5" ht="14.25">
      <c r="B42" s="7" t="s">
        <v>91</v>
      </c>
      <c r="C42" s="15">
        <v>-165</v>
      </c>
      <c r="E42" s="26">
        <v>-165</v>
      </c>
    </row>
    <row r="43" spans="2:5" ht="14.25">
      <c r="B43" s="7" t="s">
        <v>92</v>
      </c>
      <c r="C43" s="15">
        <v>-630</v>
      </c>
      <c r="E43" s="26">
        <v>-1325</v>
      </c>
    </row>
    <row r="44" spans="2:5" ht="14.25">
      <c r="B44" s="7" t="s">
        <v>106</v>
      </c>
      <c r="C44" s="15">
        <v>0</v>
      </c>
      <c r="E44" s="26">
        <v>48</v>
      </c>
    </row>
    <row r="45" spans="2:5" ht="6" customHeight="1">
      <c r="B45" s="7"/>
      <c r="C45" s="15"/>
      <c r="E45" s="18"/>
    </row>
    <row r="46" spans="2:5" ht="18" customHeight="1" thickBot="1">
      <c r="B46" s="7" t="s">
        <v>53</v>
      </c>
      <c r="C46" s="17">
        <f>SUM(C40:C45)</f>
        <v>-792</v>
      </c>
      <c r="E46" s="17">
        <f>SUM(E40:E45)</f>
        <v>-1393</v>
      </c>
    </row>
    <row r="47" spans="3:5" ht="14.25">
      <c r="C47" s="15"/>
      <c r="E47" s="26"/>
    </row>
    <row r="48" spans="3:5" ht="14.25">
      <c r="C48" s="15"/>
      <c r="E48" s="26"/>
    </row>
    <row r="49" spans="1:5" ht="15">
      <c r="A49" s="5" t="s">
        <v>20</v>
      </c>
      <c r="C49" s="15"/>
      <c r="E49" s="26"/>
    </row>
    <row r="50" spans="1:5" ht="15">
      <c r="A50" s="5"/>
      <c r="B50" s="7" t="s">
        <v>93</v>
      </c>
      <c r="C50" s="15">
        <v>6347</v>
      </c>
      <c r="E50" s="26">
        <v>6347</v>
      </c>
    </row>
    <row r="51" spans="1:5" ht="15">
      <c r="A51" s="5"/>
      <c r="B51" s="7" t="s">
        <v>74</v>
      </c>
      <c r="C51" s="15">
        <v>-191</v>
      </c>
      <c r="E51" s="41">
        <f>846-130-59</f>
        <v>657</v>
      </c>
    </row>
    <row r="52" spans="3:5" ht="6" customHeight="1">
      <c r="C52" s="15"/>
      <c r="E52" s="26"/>
    </row>
    <row r="53" spans="2:5" ht="18" customHeight="1" thickBot="1">
      <c r="B53" s="7" t="s">
        <v>54</v>
      </c>
      <c r="C53" s="17">
        <f>SUM(C50:C51)</f>
        <v>6156</v>
      </c>
      <c r="E53" s="17">
        <f>SUM(E50:E51)</f>
        <v>7004</v>
      </c>
    </row>
    <row r="54" spans="3:5" ht="14.25">
      <c r="C54" s="15"/>
      <c r="E54" s="26"/>
    </row>
    <row r="55" spans="1:5" ht="14.25">
      <c r="A55" s="2" t="s">
        <v>21</v>
      </c>
      <c r="C55" s="15">
        <f>C36+C46+C53</f>
        <v>2957</v>
      </c>
      <c r="E55" s="15">
        <f>E36+E46+E53</f>
        <v>2350</v>
      </c>
    </row>
    <row r="56" spans="3:5" ht="14.25">
      <c r="C56" s="15"/>
      <c r="E56" s="26"/>
    </row>
    <row r="57" spans="1:5" ht="14.25">
      <c r="A57" s="7" t="s">
        <v>126</v>
      </c>
      <c r="C57" s="15">
        <v>-14812</v>
      </c>
      <c r="E57" s="26">
        <v>-14205</v>
      </c>
    </row>
    <row r="58" spans="3:5" ht="14.25">
      <c r="C58" s="15"/>
      <c r="E58" s="26"/>
    </row>
    <row r="59" spans="1:5" ht="15" thickBot="1">
      <c r="A59" s="7" t="s">
        <v>52</v>
      </c>
      <c r="C59" s="17">
        <f>SUM(C55:C58)</f>
        <v>-11855</v>
      </c>
      <c r="E59" s="17">
        <f>SUM(E55:E58)</f>
        <v>-11855</v>
      </c>
    </row>
    <row r="60" spans="3:5" ht="14.25">
      <c r="C60" s="15"/>
      <c r="E60" s="26"/>
    </row>
    <row r="61" spans="3:5" ht="14.25">
      <c r="C61" s="15"/>
      <c r="E61" s="26"/>
    </row>
    <row r="62" spans="1:5" ht="14.25">
      <c r="A62" s="7" t="s">
        <v>75</v>
      </c>
      <c r="C62" s="15"/>
      <c r="E62" s="26"/>
    </row>
    <row r="63" spans="3:5" ht="14.25">
      <c r="C63" s="15"/>
      <c r="E63" s="26"/>
    </row>
    <row r="64" spans="2:5" ht="14.25">
      <c r="B64" s="7" t="s">
        <v>76</v>
      </c>
      <c r="C64" s="15">
        <v>183</v>
      </c>
      <c r="E64" s="15">
        <v>183</v>
      </c>
    </row>
    <row r="65" spans="2:5" ht="14.25">
      <c r="B65" s="7" t="s">
        <v>94</v>
      </c>
      <c r="C65" s="15">
        <v>1526</v>
      </c>
      <c r="E65" s="15">
        <v>1526</v>
      </c>
    </row>
    <row r="66" spans="2:5" ht="14.25">
      <c r="B66" s="7" t="s">
        <v>77</v>
      </c>
      <c r="C66" s="15">
        <v>-13564</v>
      </c>
      <c r="E66" s="15">
        <v>-13564</v>
      </c>
    </row>
    <row r="67" spans="2:5" ht="15" thickBot="1">
      <c r="B67" s="7"/>
      <c r="C67" s="17">
        <f>SUM(C64:C66)</f>
        <v>-11855</v>
      </c>
      <c r="E67" s="17">
        <f>SUM(E64:E66)</f>
        <v>-11855</v>
      </c>
    </row>
    <row r="68" spans="2:5" ht="14.25">
      <c r="B68" s="7"/>
      <c r="C68" s="15"/>
      <c r="E68" s="26"/>
    </row>
    <row r="69" spans="3:5" ht="14.25">
      <c r="C69" s="15"/>
      <c r="E69" s="15"/>
    </row>
    <row r="70" spans="2:5" ht="14.25">
      <c r="B70" s="7"/>
      <c r="C70" s="15"/>
      <c r="E70" s="15"/>
    </row>
    <row r="71" spans="2:5" ht="14.25">
      <c r="B71" s="7" t="s">
        <v>89</v>
      </c>
      <c r="C71" s="15"/>
      <c r="E71" s="15"/>
    </row>
    <row r="72" spans="2:5" ht="14.25">
      <c r="B72" s="7" t="s">
        <v>113</v>
      </c>
      <c r="C72" s="15"/>
      <c r="E72" s="15"/>
    </row>
    <row r="73" spans="3:5" ht="14.25">
      <c r="C73" s="15"/>
      <c r="E73" s="15"/>
    </row>
    <row r="74" spans="2:5" ht="14.25" hidden="1">
      <c r="B74" s="7" t="s">
        <v>63</v>
      </c>
      <c r="C74" s="15"/>
      <c r="E74" s="15"/>
    </row>
    <row r="75" spans="2:5" ht="14.25" hidden="1">
      <c r="B75" s="7" t="s">
        <v>59</v>
      </c>
      <c r="C75" s="15"/>
      <c r="E75" s="15"/>
    </row>
    <row r="76" spans="2:5" ht="14.25" hidden="1">
      <c r="B76" s="7" t="s">
        <v>69</v>
      </c>
      <c r="C76" s="15"/>
      <c r="E76" s="15"/>
    </row>
    <row r="77" spans="3:5" ht="14.25">
      <c r="C77" s="15"/>
      <c r="E77" s="15"/>
    </row>
    <row r="78" spans="3:5" ht="14.25">
      <c r="C78" s="15"/>
      <c r="E78" s="15"/>
    </row>
    <row r="79" spans="3:5" ht="14.25">
      <c r="C79" s="15"/>
      <c r="E79" s="15"/>
    </row>
    <row r="80" spans="3:5" ht="14.25">
      <c r="C80" s="15"/>
      <c r="E80" s="15"/>
    </row>
    <row r="81" spans="3:5" ht="14.25">
      <c r="C81" s="15"/>
      <c r="E81" s="15"/>
    </row>
    <row r="82" spans="3:5" ht="14.25">
      <c r="C82" s="15"/>
      <c r="E82" s="15"/>
    </row>
    <row r="83" spans="3:5" ht="14.25">
      <c r="C83" s="15"/>
      <c r="E83" s="15"/>
    </row>
    <row r="84" spans="3:5" ht="14.25">
      <c r="C84" s="15"/>
      <c r="E84" s="15"/>
    </row>
    <row r="85" spans="3:5" ht="14.25">
      <c r="C85" s="15"/>
      <c r="E85" s="15"/>
    </row>
    <row r="86" spans="3:5" ht="14.25">
      <c r="C86" s="15"/>
      <c r="E86" s="15"/>
    </row>
    <row r="87" spans="3:5" ht="14.25">
      <c r="C87" s="15"/>
      <c r="E87" s="15"/>
    </row>
    <row r="88" spans="3:5" ht="14.25">
      <c r="C88" s="15"/>
      <c r="E88" s="15"/>
    </row>
    <row r="89" spans="3:5" ht="14.25">
      <c r="C89" s="15"/>
      <c r="E89" s="15"/>
    </row>
    <row r="90" spans="3:5" ht="14.25">
      <c r="C90" s="15"/>
      <c r="E90" s="15"/>
    </row>
    <row r="91" spans="3:5" ht="14.25">
      <c r="C91" s="15"/>
      <c r="E91" s="15"/>
    </row>
    <row r="92" spans="3:5" ht="14.25">
      <c r="C92" s="15"/>
      <c r="E92" s="15"/>
    </row>
    <row r="93" spans="3:5" ht="14.25">
      <c r="C93" s="15"/>
      <c r="E93" s="15"/>
    </row>
    <row r="94" spans="3:5" ht="14.25">
      <c r="C94" s="15"/>
      <c r="E94" s="15"/>
    </row>
    <row r="95" spans="3:5" ht="14.25">
      <c r="C95" s="15"/>
      <c r="E95" s="15"/>
    </row>
    <row r="96" spans="3:5" ht="14.25">
      <c r="C96" s="15"/>
      <c r="E96" s="15"/>
    </row>
    <row r="97" spans="3:5" ht="14.25">
      <c r="C97" s="15"/>
      <c r="E97" s="15"/>
    </row>
    <row r="98" spans="3:5" ht="14.25">
      <c r="C98" s="15"/>
      <c r="E98" s="15"/>
    </row>
    <row r="99" spans="3:5" ht="14.25">
      <c r="C99" s="15"/>
      <c r="E99" s="15"/>
    </row>
    <row r="100" spans="3:5" ht="14.25">
      <c r="C100" s="15"/>
      <c r="E100" s="15"/>
    </row>
    <row r="101" spans="3:5" ht="14.25">
      <c r="C101" s="15"/>
      <c r="E101" s="15"/>
    </row>
    <row r="102" spans="3:5" ht="14.25">
      <c r="C102" s="15"/>
      <c r="E102" s="15"/>
    </row>
    <row r="103" spans="3:5" ht="14.25">
      <c r="C103" s="15"/>
      <c r="E103" s="15"/>
    </row>
    <row r="104" spans="3:5" ht="14.25">
      <c r="C104" s="15"/>
      <c r="E104" s="15"/>
    </row>
    <row r="105" spans="3:5" ht="14.25">
      <c r="C105" s="15"/>
      <c r="E105" s="15"/>
    </row>
    <row r="106" spans="3:5" ht="14.25">
      <c r="C106" s="15"/>
      <c r="E106" s="15"/>
    </row>
    <row r="107" spans="3:5" ht="14.25">
      <c r="C107" s="15"/>
      <c r="E107" s="15"/>
    </row>
    <row r="108" spans="3:5" ht="14.25">
      <c r="C108" s="15"/>
      <c r="E108" s="15"/>
    </row>
    <row r="109" spans="3:5" ht="14.25">
      <c r="C109" s="15"/>
      <c r="E109" s="15"/>
    </row>
    <row r="110" spans="3:5" ht="14.25">
      <c r="C110" s="15"/>
      <c r="E110" s="15"/>
    </row>
    <row r="111" spans="3:5" ht="14.25">
      <c r="C111" s="15"/>
      <c r="E111" s="15"/>
    </row>
    <row r="112" spans="3:5" ht="14.25">
      <c r="C112" s="15"/>
      <c r="E112" s="15"/>
    </row>
    <row r="113" spans="3:5" ht="14.25">
      <c r="C113" s="15"/>
      <c r="E113" s="15"/>
    </row>
    <row r="114" spans="3:5" ht="14.25">
      <c r="C114" s="15"/>
      <c r="E114" s="15"/>
    </row>
    <row r="115" spans="3:5" ht="14.25">
      <c r="C115" s="15"/>
      <c r="E115" s="15"/>
    </row>
    <row r="116" spans="3:5" ht="14.25">
      <c r="C116" s="15"/>
      <c r="E116" s="15"/>
    </row>
    <row r="117" spans="3:5" ht="14.25">
      <c r="C117" s="15"/>
      <c r="E117" s="15"/>
    </row>
    <row r="118" spans="3:5" ht="14.25">
      <c r="C118" s="15"/>
      <c r="E118" s="15"/>
    </row>
    <row r="119" spans="3:5" ht="14.25">
      <c r="C119" s="15"/>
      <c r="E119" s="15"/>
    </row>
    <row r="120" spans="3:5" ht="14.25">
      <c r="C120" s="15"/>
      <c r="E120" s="15"/>
    </row>
    <row r="121" spans="3:5" ht="14.25">
      <c r="C121" s="15"/>
      <c r="E121" s="15"/>
    </row>
    <row r="122" spans="3:5" ht="14.25">
      <c r="C122" s="15"/>
      <c r="E122" s="15"/>
    </row>
    <row r="123" spans="3:5" ht="14.25">
      <c r="C123" s="15"/>
      <c r="E123" s="15"/>
    </row>
    <row r="124" spans="3:5" ht="14.25">
      <c r="C124" s="15"/>
      <c r="E124" s="15"/>
    </row>
    <row r="125" spans="3:5" ht="14.25">
      <c r="C125" s="15"/>
      <c r="E125" s="15"/>
    </row>
    <row r="126" spans="3:5" ht="14.25">
      <c r="C126" s="15"/>
      <c r="E126" s="15"/>
    </row>
    <row r="127" spans="3:5" ht="14.25">
      <c r="C127" s="15"/>
      <c r="E127" s="15"/>
    </row>
    <row r="128" spans="3:5" ht="14.25">
      <c r="C128" s="15"/>
      <c r="E128" s="15"/>
    </row>
    <row r="129" spans="3:5" ht="14.25">
      <c r="C129" s="15"/>
      <c r="E129" s="15"/>
    </row>
    <row r="130" spans="3:5" ht="14.25">
      <c r="C130" s="15"/>
      <c r="E130" s="15"/>
    </row>
    <row r="131" spans="3:5" ht="14.25">
      <c r="C131" s="15"/>
      <c r="E131" s="15"/>
    </row>
    <row r="132" spans="3:5" ht="14.25">
      <c r="C132" s="15"/>
      <c r="E132" s="15"/>
    </row>
    <row r="133" spans="3:5" ht="14.25">
      <c r="C133" s="15"/>
      <c r="E133" s="15"/>
    </row>
    <row r="134" spans="3:5" ht="14.25">
      <c r="C134" s="15"/>
      <c r="E134" s="15"/>
    </row>
    <row r="135" spans="3:5" ht="14.25">
      <c r="C135" s="15"/>
      <c r="E135" s="15"/>
    </row>
    <row r="136" spans="3:5" ht="14.25">
      <c r="C136" s="15"/>
      <c r="E136" s="15"/>
    </row>
    <row r="137" spans="3:5" ht="14.25">
      <c r="C137" s="15"/>
      <c r="E137" s="15"/>
    </row>
    <row r="138" spans="3:5" ht="14.25">
      <c r="C138" s="15"/>
      <c r="E138" s="15"/>
    </row>
    <row r="139" spans="3:5" ht="14.25">
      <c r="C139" s="15"/>
      <c r="E139" s="15"/>
    </row>
    <row r="140" spans="3:5" ht="14.25">
      <c r="C140" s="15"/>
      <c r="E140" s="15"/>
    </row>
    <row r="141" spans="3:5" ht="14.25">
      <c r="C141" s="15"/>
      <c r="E141" s="15"/>
    </row>
    <row r="142" spans="3:5" ht="14.25">
      <c r="C142" s="15"/>
      <c r="E142" s="15"/>
    </row>
    <row r="143" spans="3:5" ht="14.25">
      <c r="C143" s="15"/>
      <c r="E143" s="15"/>
    </row>
    <row r="144" spans="3:5" ht="14.25">
      <c r="C144" s="15"/>
      <c r="E144" s="15"/>
    </row>
    <row r="145" spans="3:5" ht="14.25">
      <c r="C145" s="15"/>
      <c r="E145" s="15"/>
    </row>
    <row r="146" spans="3:5" ht="14.25">
      <c r="C146" s="15"/>
      <c r="E146" s="15"/>
    </row>
    <row r="147" spans="3:5" ht="14.25">
      <c r="C147" s="15"/>
      <c r="E147" s="15"/>
    </row>
    <row r="148" spans="3:5" ht="14.25">
      <c r="C148" s="15"/>
      <c r="E148" s="15"/>
    </row>
    <row r="149" spans="3:5" ht="14.25">
      <c r="C149" s="15"/>
      <c r="E149" s="15"/>
    </row>
    <row r="150" spans="3:5" ht="14.25">
      <c r="C150" s="15"/>
      <c r="E150" s="15"/>
    </row>
    <row r="151" spans="3:5" ht="14.25">
      <c r="C151" s="15"/>
      <c r="E151" s="15"/>
    </row>
    <row r="152" spans="3:5" ht="14.25">
      <c r="C152" s="15"/>
      <c r="E152" s="15"/>
    </row>
    <row r="153" spans="3:5" ht="14.25">
      <c r="C153" s="15"/>
      <c r="E153" s="15"/>
    </row>
    <row r="154" spans="3:5" ht="14.25">
      <c r="C154" s="15"/>
      <c r="E154" s="15"/>
    </row>
    <row r="155" spans="3:5" ht="14.25">
      <c r="C155" s="15"/>
      <c r="E155" s="15"/>
    </row>
    <row r="156" spans="3:5" ht="14.25">
      <c r="C156" s="15"/>
      <c r="E156" s="15"/>
    </row>
    <row r="157" spans="3:5" ht="14.25">
      <c r="C157" s="15"/>
      <c r="E157" s="15"/>
    </row>
    <row r="158" spans="3:5" ht="14.25">
      <c r="C158" s="15"/>
      <c r="E158" s="15"/>
    </row>
    <row r="159" spans="3:5" ht="14.25">
      <c r="C159" s="15"/>
      <c r="E159" s="15"/>
    </row>
    <row r="160" spans="3:5" ht="14.25">
      <c r="C160" s="15"/>
      <c r="E160" s="15"/>
    </row>
    <row r="161" spans="3:5" ht="14.25">
      <c r="C161" s="15"/>
      <c r="E161" s="15"/>
    </row>
    <row r="162" spans="3:5" ht="14.25">
      <c r="C162" s="15"/>
      <c r="E162" s="15"/>
    </row>
    <row r="163" spans="3:5" ht="14.25">
      <c r="C163" s="15"/>
      <c r="E163" s="15"/>
    </row>
    <row r="164" spans="3:5" ht="14.25">
      <c r="C164" s="15"/>
      <c r="E164" s="15"/>
    </row>
    <row r="165" spans="3:5" ht="14.25">
      <c r="C165" s="15"/>
      <c r="E165" s="15"/>
    </row>
    <row r="166" spans="3:5" ht="14.25">
      <c r="C166" s="15"/>
      <c r="E166" s="15"/>
    </row>
    <row r="167" spans="3:5" ht="14.25">
      <c r="C167" s="15"/>
      <c r="E167" s="15"/>
    </row>
    <row r="168" spans="3:5" ht="14.25">
      <c r="C168" s="15"/>
      <c r="E168" s="15"/>
    </row>
    <row r="169" spans="3:5" ht="14.25">
      <c r="C169" s="15"/>
      <c r="E169" s="15"/>
    </row>
    <row r="170" spans="3:5" ht="14.25">
      <c r="C170" s="15"/>
      <c r="E170" s="15"/>
    </row>
    <row r="171" spans="3:5" ht="14.25">
      <c r="C171" s="15"/>
      <c r="E171" s="15"/>
    </row>
    <row r="172" spans="3:5" ht="14.25">
      <c r="C172" s="15"/>
      <c r="E172" s="15"/>
    </row>
    <row r="173" spans="3:5" ht="14.25">
      <c r="C173" s="15"/>
      <c r="E173" s="15"/>
    </row>
    <row r="174" spans="3:5" ht="14.25">
      <c r="C174" s="15"/>
      <c r="E174" s="15"/>
    </row>
    <row r="175" spans="3:5" ht="14.25">
      <c r="C175" s="15"/>
      <c r="E175" s="15"/>
    </row>
    <row r="176" spans="3:5" ht="14.25">
      <c r="C176" s="15"/>
      <c r="E176" s="15"/>
    </row>
    <row r="177" spans="3:5" ht="14.25">
      <c r="C177" s="15"/>
      <c r="E177" s="15"/>
    </row>
    <row r="178" spans="3:5" ht="14.25">
      <c r="C178" s="15"/>
      <c r="E178" s="15"/>
    </row>
    <row r="179" spans="3:5" ht="14.25">
      <c r="C179" s="15"/>
      <c r="E179" s="15"/>
    </row>
    <row r="180" spans="3:5" ht="14.25">
      <c r="C180" s="15"/>
      <c r="E180" s="15"/>
    </row>
    <row r="181" spans="3:5" ht="14.25">
      <c r="C181" s="15"/>
      <c r="E181" s="15"/>
    </row>
    <row r="182" spans="3:5" ht="14.25">
      <c r="C182" s="15"/>
      <c r="E182" s="15"/>
    </row>
    <row r="183" spans="3:5" ht="14.25">
      <c r="C183" s="15"/>
      <c r="E183" s="15"/>
    </row>
    <row r="184" spans="3:5" ht="14.25">
      <c r="C184" s="15"/>
      <c r="E184" s="15"/>
    </row>
    <row r="185" spans="3:5" ht="14.25">
      <c r="C185" s="15"/>
      <c r="E185" s="15"/>
    </row>
    <row r="186" spans="3:5" ht="14.25">
      <c r="C186" s="15"/>
      <c r="E186" s="15"/>
    </row>
    <row r="187" spans="3:5" ht="14.25">
      <c r="C187" s="15"/>
      <c r="E187" s="15"/>
    </row>
    <row r="188" spans="3:5" ht="14.25">
      <c r="C188" s="15"/>
      <c r="E188" s="15"/>
    </row>
    <row r="189" spans="3:5" ht="14.25">
      <c r="C189" s="15"/>
      <c r="E189" s="15"/>
    </row>
    <row r="190" spans="3:5" ht="14.25">
      <c r="C190" s="15"/>
      <c r="E190" s="15"/>
    </row>
    <row r="191" spans="3:5" ht="14.25">
      <c r="C191" s="15"/>
      <c r="E191" s="15"/>
    </row>
    <row r="192" spans="3:5" ht="14.25">
      <c r="C192" s="15"/>
      <c r="E192" s="15"/>
    </row>
    <row r="193" spans="3:5" ht="14.25">
      <c r="C193" s="15"/>
      <c r="E193" s="15"/>
    </row>
    <row r="194" spans="3:5" ht="14.25">
      <c r="C194" s="15"/>
      <c r="E194" s="15"/>
    </row>
    <row r="195" spans="3:5" ht="14.25">
      <c r="C195" s="15"/>
      <c r="E195" s="15"/>
    </row>
    <row r="196" spans="3:5" ht="14.25">
      <c r="C196" s="15"/>
      <c r="E196" s="15"/>
    </row>
    <row r="197" spans="3:5" ht="14.25">
      <c r="C197" s="15"/>
      <c r="E197" s="15"/>
    </row>
    <row r="198" spans="3:5" ht="14.25">
      <c r="C198" s="15"/>
      <c r="E198" s="15"/>
    </row>
    <row r="199" spans="3:5" ht="14.25">
      <c r="C199" s="15"/>
      <c r="E199" s="15"/>
    </row>
    <row r="200" spans="3:5" ht="14.25">
      <c r="C200" s="15"/>
      <c r="E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  <row r="221" ht="14.25">
      <c r="C221" s="15"/>
    </row>
    <row r="222" ht="14.25">
      <c r="C222" s="15"/>
    </row>
    <row r="223" ht="14.25">
      <c r="C223" s="15"/>
    </row>
    <row r="224" ht="14.25">
      <c r="C224" s="15"/>
    </row>
    <row r="225" ht="14.25">
      <c r="C225" s="15"/>
    </row>
    <row r="226" ht="14.25">
      <c r="C226" s="15"/>
    </row>
    <row r="227" ht="14.25">
      <c r="C227" s="15"/>
    </row>
    <row r="228" ht="14.25">
      <c r="C228" s="15"/>
    </row>
    <row r="229" ht="14.25">
      <c r="C229" s="15"/>
    </row>
    <row r="230" ht="14.25">
      <c r="C230" s="15"/>
    </row>
    <row r="231" ht="14.25">
      <c r="C231" s="15"/>
    </row>
    <row r="232" ht="14.25">
      <c r="C232" s="15"/>
    </row>
    <row r="233" ht="14.25">
      <c r="C233" s="15"/>
    </row>
    <row r="234" ht="14.25">
      <c r="C234" s="15"/>
    </row>
    <row r="235" ht="14.25">
      <c r="C235" s="15"/>
    </row>
    <row r="236" ht="14.25">
      <c r="C236" s="15"/>
    </row>
    <row r="237" ht="14.25">
      <c r="C237" s="15"/>
    </row>
    <row r="238" ht="14.25">
      <c r="C238" s="15"/>
    </row>
    <row r="239" ht="14.25">
      <c r="C239" s="15"/>
    </row>
    <row r="240" ht="14.25">
      <c r="C240" s="15"/>
    </row>
    <row r="241" ht="14.25">
      <c r="C241" s="15"/>
    </row>
    <row r="242" ht="14.25">
      <c r="C242" s="15"/>
    </row>
    <row r="243" ht="14.25">
      <c r="C243" s="15"/>
    </row>
    <row r="244" ht="14.25">
      <c r="C244" s="15"/>
    </row>
    <row r="245" ht="14.25">
      <c r="C245" s="15"/>
    </row>
    <row r="246" ht="14.25">
      <c r="C246" s="15"/>
    </row>
    <row r="247" ht="14.25">
      <c r="C247" s="15"/>
    </row>
    <row r="248" ht="14.25">
      <c r="C248" s="15"/>
    </row>
    <row r="249" ht="14.25">
      <c r="C249" s="15"/>
    </row>
    <row r="250" ht="14.25">
      <c r="C250" s="15"/>
    </row>
    <row r="251" ht="14.25">
      <c r="C251" s="15"/>
    </row>
    <row r="252" ht="14.25">
      <c r="C252" s="15"/>
    </row>
    <row r="253" ht="14.25">
      <c r="C253" s="15"/>
    </row>
    <row r="254" ht="14.25">
      <c r="C254" s="15"/>
    </row>
    <row r="255" ht="14.25">
      <c r="C255" s="15"/>
    </row>
    <row r="256" ht="14.25">
      <c r="C256" s="15"/>
    </row>
    <row r="257" ht="14.25">
      <c r="C257" s="15"/>
    </row>
    <row r="258" ht="14.25">
      <c r="C258" s="15"/>
    </row>
    <row r="259" ht="14.25">
      <c r="C259" s="15"/>
    </row>
    <row r="260" ht="14.25">
      <c r="C260" s="15"/>
    </row>
    <row r="261" ht="14.25">
      <c r="C261" s="15"/>
    </row>
    <row r="262" ht="14.25">
      <c r="C262" s="15"/>
    </row>
    <row r="263" ht="14.25">
      <c r="C263" s="15"/>
    </row>
    <row r="264" ht="14.25">
      <c r="C264" s="15"/>
    </row>
    <row r="265" ht="14.25">
      <c r="C265" s="15"/>
    </row>
    <row r="266" ht="14.25">
      <c r="C266" s="15"/>
    </row>
    <row r="267" ht="14.25">
      <c r="C267" s="15"/>
    </row>
    <row r="268" ht="14.25">
      <c r="C268" s="15"/>
    </row>
    <row r="269" ht="14.25">
      <c r="C269" s="15"/>
    </row>
    <row r="270" ht="14.25">
      <c r="C270" s="15"/>
    </row>
    <row r="271" ht="14.25">
      <c r="C271" s="15"/>
    </row>
    <row r="272" ht="14.25">
      <c r="C272" s="15"/>
    </row>
    <row r="273" ht="14.25">
      <c r="C273" s="15"/>
    </row>
    <row r="274" ht="14.25">
      <c r="C274" s="15"/>
    </row>
    <row r="275" ht="14.25">
      <c r="C275" s="15"/>
    </row>
    <row r="276" ht="14.25">
      <c r="C276" s="15"/>
    </row>
    <row r="277" ht="14.25">
      <c r="C277" s="15"/>
    </row>
    <row r="278" ht="14.25">
      <c r="C278" s="15"/>
    </row>
    <row r="279" ht="14.25">
      <c r="C279" s="15"/>
    </row>
    <row r="280" ht="14.25">
      <c r="C280" s="15"/>
    </row>
    <row r="281" ht="14.25">
      <c r="C281" s="15"/>
    </row>
    <row r="282" ht="14.25">
      <c r="C282" s="15"/>
    </row>
    <row r="283" ht="14.25">
      <c r="C283" s="15"/>
    </row>
    <row r="284" ht="14.25">
      <c r="C284" s="15"/>
    </row>
    <row r="285" ht="14.25">
      <c r="C285" s="15"/>
    </row>
    <row r="286" ht="14.25">
      <c r="C286" s="15"/>
    </row>
    <row r="287" ht="14.25">
      <c r="C287" s="15"/>
    </row>
    <row r="288" ht="14.25">
      <c r="C288" s="15"/>
    </row>
    <row r="289" ht="14.25">
      <c r="C289" s="15"/>
    </row>
    <row r="290" ht="14.25">
      <c r="C290" s="15"/>
    </row>
    <row r="291" ht="14.25">
      <c r="C291" s="15"/>
    </row>
    <row r="292" ht="14.25">
      <c r="C292" s="15"/>
    </row>
    <row r="293" ht="14.25">
      <c r="C293" s="15"/>
    </row>
    <row r="294" ht="14.25">
      <c r="C294" s="15"/>
    </row>
    <row r="295" ht="14.25">
      <c r="C295" s="15"/>
    </row>
    <row r="296" ht="14.25">
      <c r="C296" s="15"/>
    </row>
    <row r="297" ht="14.25">
      <c r="C297" s="15"/>
    </row>
    <row r="298" ht="14.25">
      <c r="C298" s="15"/>
    </row>
    <row r="299" ht="14.25">
      <c r="C299" s="15"/>
    </row>
    <row r="300" ht="14.25">
      <c r="C300" s="15"/>
    </row>
    <row r="301" ht="14.25">
      <c r="C301" s="15"/>
    </row>
    <row r="302" ht="14.25">
      <c r="C302" s="15"/>
    </row>
    <row r="303" ht="14.25">
      <c r="C303" s="15"/>
    </row>
    <row r="304" ht="14.25">
      <c r="C304" s="15"/>
    </row>
    <row r="305" ht="14.25">
      <c r="C305" s="15"/>
    </row>
    <row r="306" ht="14.25">
      <c r="C306" s="15"/>
    </row>
    <row r="307" ht="14.25">
      <c r="C307" s="15"/>
    </row>
    <row r="308" ht="14.25">
      <c r="C308" s="15"/>
    </row>
    <row r="309" ht="14.25">
      <c r="C309" s="15"/>
    </row>
    <row r="310" ht="14.25">
      <c r="C310" s="15"/>
    </row>
    <row r="311" ht="14.25">
      <c r="C311" s="15"/>
    </row>
    <row r="312" ht="14.25">
      <c r="C312" s="15"/>
    </row>
    <row r="313" ht="14.25">
      <c r="C313" s="15"/>
    </row>
    <row r="314" ht="14.25">
      <c r="C314" s="15"/>
    </row>
    <row r="315" ht="14.25">
      <c r="C315" s="15"/>
    </row>
    <row r="316" ht="14.25">
      <c r="C316" s="15"/>
    </row>
    <row r="317" ht="14.25">
      <c r="C317" s="15"/>
    </row>
    <row r="318" ht="14.25">
      <c r="C318" s="15"/>
    </row>
    <row r="319" ht="14.25">
      <c r="C319" s="15"/>
    </row>
    <row r="320" ht="14.25">
      <c r="C320" s="15"/>
    </row>
    <row r="321" ht="14.25">
      <c r="C321" s="15"/>
    </row>
    <row r="322" ht="14.25">
      <c r="C322" s="15"/>
    </row>
    <row r="323" ht="14.25">
      <c r="C323" s="15"/>
    </row>
    <row r="324" ht="14.25">
      <c r="C324" s="15"/>
    </row>
    <row r="325" ht="14.25">
      <c r="C325" s="15"/>
    </row>
    <row r="326" ht="14.25">
      <c r="C326" s="15"/>
    </row>
    <row r="327" ht="14.25">
      <c r="C327" s="15"/>
    </row>
    <row r="328" ht="14.25">
      <c r="C328" s="15"/>
    </row>
    <row r="329" ht="14.25">
      <c r="C329" s="15"/>
    </row>
    <row r="330" ht="14.25">
      <c r="C330" s="15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  <row r="337" ht="14.25">
      <c r="C337" s="15"/>
    </row>
    <row r="338" ht="14.25">
      <c r="C338" s="15"/>
    </row>
    <row r="339" ht="14.25">
      <c r="C339" s="15"/>
    </row>
    <row r="340" ht="14.25">
      <c r="C340" s="15"/>
    </row>
    <row r="341" ht="14.25">
      <c r="C341" s="15"/>
    </row>
    <row r="342" ht="14.25">
      <c r="C342" s="15"/>
    </row>
    <row r="343" ht="14.25">
      <c r="C343" s="15"/>
    </row>
    <row r="344" ht="14.25">
      <c r="C344" s="15"/>
    </row>
    <row r="345" ht="14.25">
      <c r="C345" s="15"/>
    </row>
    <row r="346" ht="14.25">
      <c r="C346" s="15"/>
    </row>
    <row r="347" ht="14.25">
      <c r="C347" s="15"/>
    </row>
    <row r="348" ht="14.25">
      <c r="C348" s="15"/>
    </row>
    <row r="349" ht="14.25">
      <c r="C349" s="15"/>
    </row>
    <row r="350" ht="14.25">
      <c r="C350" s="15"/>
    </row>
    <row r="351" ht="14.25">
      <c r="C351" s="15"/>
    </row>
    <row r="352" ht="14.25">
      <c r="C352" s="15"/>
    </row>
    <row r="353" ht="14.25">
      <c r="C353" s="15"/>
    </row>
    <row r="354" ht="14.25">
      <c r="C354" s="15"/>
    </row>
    <row r="355" ht="14.25">
      <c r="C355" s="15"/>
    </row>
    <row r="356" ht="14.25">
      <c r="C356" s="15"/>
    </row>
    <row r="357" ht="14.25">
      <c r="C357" s="15"/>
    </row>
    <row r="358" ht="14.25">
      <c r="C358" s="15"/>
    </row>
    <row r="359" ht="14.25">
      <c r="C359" s="15"/>
    </row>
    <row r="360" ht="14.25">
      <c r="C360" s="15"/>
    </row>
    <row r="361" ht="14.25">
      <c r="C361" s="15"/>
    </row>
    <row r="362" ht="14.25">
      <c r="C362" s="15"/>
    </row>
    <row r="363" ht="14.25">
      <c r="C363" s="15"/>
    </row>
    <row r="364" ht="14.25">
      <c r="C364" s="15"/>
    </row>
    <row r="365" ht="14.25">
      <c r="C365" s="15"/>
    </row>
    <row r="366" ht="14.25">
      <c r="C366" s="15"/>
    </row>
    <row r="367" ht="14.25">
      <c r="C367" s="15"/>
    </row>
    <row r="368" ht="14.25">
      <c r="C368" s="15"/>
    </row>
    <row r="369" ht="14.25">
      <c r="C369" s="15"/>
    </row>
    <row r="370" ht="14.25">
      <c r="C370" s="15"/>
    </row>
    <row r="371" ht="14.25">
      <c r="C371" s="15"/>
    </row>
    <row r="372" ht="14.25">
      <c r="C372" s="15"/>
    </row>
    <row r="373" ht="14.25">
      <c r="C373" s="15"/>
    </row>
    <row r="374" ht="14.25">
      <c r="C374" s="15"/>
    </row>
    <row r="375" ht="14.25">
      <c r="C375" s="15"/>
    </row>
    <row r="376" ht="14.25">
      <c r="C376" s="15"/>
    </row>
    <row r="377" ht="14.25">
      <c r="C377" s="15"/>
    </row>
    <row r="378" ht="14.25">
      <c r="C378" s="15"/>
    </row>
    <row r="379" ht="14.25">
      <c r="C379" s="15"/>
    </row>
    <row r="380" ht="14.25">
      <c r="C380" s="15"/>
    </row>
    <row r="381" ht="14.25">
      <c r="C381" s="15"/>
    </row>
    <row r="382" ht="14.25">
      <c r="C382" s="15"/>
    </row>
    <row r="383" ht="14.25">
      <c r="C383" s="15"/>
    </row>
    <row r="384" ht="14.25">
      <c r="C384" s="15"/>
    </row>
    <row r="385" ht="14.25">
      <c r="C385" s="15"/>
    </row>
    <row r="386" ht="14.25">
      <c r="C386" s="15"/>
    </row>
    <row r="387" ht="14.25">
      <c r="C387" s="15"/>
    </row>
    <row r="388" ht="14.25">
      <c r="C388" s="15"/>
    </row>
    <row r="389" ht="14.25">
      <c r="C389" s="15"/>
    </row>
    <row r="390" ht="14.25">
      <c r="C390" s="15"/>
    </row>
    <row r="391" ht="14.25">
      <c r="C391" s="15"/>
    </row>
    <row r="392" ht="14.25">
      <c r="C392" s="15"/>
    </row>
    <row r="393" ht="14.25">
      <c r="C393" s="15"/>
    </row>
    <row r="394" ht="14.25">
      <c r="C394" s="15"/>
    </row>
    <row r="395" ht="14.25">
      <c r="C395" s="15"/>
    </row>
    <row r="396" ht="14.25">
      <c r="C396" s="15"/>
    </row>
    <row r="397" ht="14.25">
      <c r="C397" s="15"/>
    </row>
    <row r="398" ht="14.25">
      <c r="C398" s="15"/>
    </row>
    <row r="399" ht="14.25">
      <c r="C399" s="15"/>
    </row>
    <row r="400" ht="14.25">
      <c r="C400" s="15"/>
    </row>
    <row r="401" ht="14.25">
      <c r="C401" s="15"/>
    </row>
    <row r="402" ht="14.25">
      <c r="C402" s="15"/>
    </row>
    <row r="403" ht="14.25">
      <c r="C403" s="15"/>
    </row>
    <row r="404" ht="14.25">
      <c r="C404" s="15"/>
    </row>
    <row r="405" ht="14.25">
      <c r="C405" s="15"/>
    </row>
    <row r="406" ht="14.25">
      <c r="C406" s="15"/>
    </row>
    <row r="407" ht="14.25">
      <c r="C407" s="15"/>
    </row>
    <row r="408" ht="14.25">
      <c r="C408" s="15"/>
    </row>
    <row r="409" ht="14.25">
      <c r="C409" s="15"/>
    </row>
    <row r="410" ht="14.25">
      <c r="C410" s="15"/>
    </row>
    <row r="411" ht="14.25">
      <c r="C411" s="15"/>
    </row>
    <row r="412" ht="14.25">
      <c r="C412" s="15"/>
    </row>
    <row r="413" ht="14.25">
      <c r="C413" s="15"/>
    </row>
    <row r="414" ht="14.25">
      <c r="C414" s="15"/>
    </row>
    <row r="415" ht="14.25">
      <c r="C415" s="15"/>
    </row>
    <row r="416" ht="14.25">
      <c r="C416" s="15"/>
    </row>
    <row r="417" ht="14.25">
      <c r="C417" s="15"/>
    </row>
    <row r="418" ht="14.25">
      <c r="C418" s="15"/>
    </row>
    <row r="419" ht="14.25">
      <c r="C419" s="15"/>
    </row>
    <row r="420" ht="14.25">
      <c r="C420" s="15"/>
    </row>
    <row r="421" ht="14.25">
      <c r="C421" s="15"/>
    </row>
    <row r="422" ht="14.25">
      <c r="C422" s="15"/>
    </row>
    <row r="423" ht="14.25">
      <c r="C423" s="15"/>
    </row>
    <row r="424" ht="14.25">
      <c r="C424" s="15"/>
    </row>
    <row r="425" ht="14.25">
      <c r="C425" s="15"/>
    </row>
    <row r="426" ht="14.25">
      <c r="C426" s="15"/>
    </row>
    <row r="427" ht="14.25">
      <c r="C427" s="15"/>
    </row>
    <row r="428" ht="14.25">
      <c r="C428" s="15"/>
    </row>
    <row r="429" ht="14.25">
      <c r="C429" s="15"/>
    </row>
    <row r="430" ht="14.25">
      <c r="C430" s="15"/>
    </row>
    <row r="431" ht="14.25">
      <c r="C431" s="15"/>
    </row>
    <row r="432" ht="14.25">
      <c r="C432" s="15"/>
    </row>
    <row r="433" ht="14.25">
      <c r="C433" s="15"/>
    </row>
    <row r="434" ht="14.25">
      <c r="C434" s="15"/>
    </row>
    <row r="435" ht="14.25">
      <c r="C435" s="15"/>
    </row>
    <row r="436" ht="14.25">
      <c r="C436" s="15"/>
    </row>
    <row r="437" ht="14.25">
      <c r="C437" s="15"/>
    </row>
    <row r="438" ht="14.25">
      <c r="C438" s="15"/>
    </row>
    <row r="439" ht="14.25">
      <c r="C439" s="15"/>
    </row>
    <row r="440" ht="14.25">
      <c r="C440" s="15"/>
    </row>
    <row r="441" ht="14.25">
      <c r="C441" s="15"/>
    </row>
    <row r="442" ht="14.25">
      <c r="C442" s="15"/>
    </row>
    <row r="443" ht="14.25">
      <c r="C443" s="15"/>
    </row>
    <row r="444" ht="14.25">
      <c r="C444" s="15"/>
    </row>
    <row r="445" ht="14.25">
      <c r="C445" s="15"/>
    </row>
    <row r="446" ht="14.25">
      <c r="C446" s="15"/>
    </row>
    <row r="447" ht="14.25">
      <c r="C447" s="15"/>
    </row>
    <row r="448" ht="14.25">
      <c r="C448" s="15"/>
    </row>
    <row r="449" ht="14.25">
      <c r="C449" s="15"/>
    </row>
    <row r="450" ht="14.25">
      <c r="C450" s="15"/>
    </row>
    <row r="451" ht="14.25">
      <c r="C451" s="15"/>
    </row>
    <row r="452" ht="14.25">
      <c r="C452" s="15"/>
    </row>
    <row r="453" ht="14.25">
      <c r="C453" s="15"/>
    </row>
    <row r="454" ht="14.25">
      <c r="C454" s="15"/>
    </row>
    <row r="455" ht="14.25">
      <c r="C455" s="15"/>
    </row>
    <row r="456" ht="14.25">
      <c r="C456" s="15"/>
    </row>
    <row r="457" ht="14.25">
      <c r="C457" s="15"/>
    </row>
    <row r="458" ht="14.25">
      <c r="C458" s="15"/>
    </row>
    <row r="459" ht="14.25">
      <c r="C459" s="15"/>
    </row>
    <row r="460" ht="14.25">
      <c r="C460" s="15"/>
    </row>
    <row r="461" ht="14.25">
      <c r="C461" s="15"/>
    </row>
    <row r="462" ht="14.25">
      <c r="C462" s="15"/>
    </row>
    <row r="463" ht="14.25">
      <c r="C463" s="15"/>
    </row>
    <row r="464" ht="14.25">
      <c r="C464" s="15"/>
    </row>
    <row r="465" ht="14.25">
      <c r="C465" s="15"/>
    </row>
    <row r="466" ht="14.25">
      <c r="C466" s="15"/>
    </row>
    <row r="467" ht="14.25">
      <c r="C467" s="15"/>
    </row>
    <row r="468" ht="14.25">
      <c r="C468" s="15"/>
    </row>
    <row r="469" ht="14.25">
      <c r="C469" s="15"/>
    </row>
    <row r="470" ht="14.25">
      <c r="C470" s="15"/>
    </row>
    <row r="471" ht="14.25">
      <c r="C471" s="15"/>
    </row>
    <row r="472" ht="14.25">
      <c r="C472" s="15"/>
    </row>
    <row r="473" ht="14.25">
      <c r="C473" s="15"/>
    </row>
    <row r="474" ht="14.25">
      <c r="C474" s="15"/>
    </row>
    <row r="475" ht="14.25">
      <c r="C475" s="15"/>
    </row>
    <row r="476" ht="14.25">
      <c r="C476" s="15"/>
    </row>
    <row r="477" ht="14.25">
      <c r="C477" s="15"/>
    </row>
    <row r="478" ht="14.25">
      <c r="C478" s="15"/>
    </row>
    <row r="479" ht="14.25">
      <c r="C479" s="15"/>
    </row>
    <row r="480" ht="14.25">
      <c r="C480" s="15"/>
    </row>
    <row r="481" ht="14.25">
      <c r="C481" s="15"/>
    </row>
    <row r="482" ht="14.25">
      <c r="C482" s="15"/>
    </row>
    <row r="483" ht="14.25">
      <c r="C483" s="15"/>
    </row>
    <row r="484" ht="14.25">
      <c r="C484" s="15"/>
    </row>
    <row r="485" ht="14.25">
      <c r="C485" s="15"/>
    </row>
    <row r="486" ht="14.25">
      <c r="C486" s="15"/>
    </row>
    <row r="487" ht="14.25">
      <c r="C487" s="15"/>
    </row>
    <row r="488" ht="14.25">
      <c r="C488" s="15"/>
    </row>
    <row r="489" ht="14.25">
      <c r="C489" s="15"/>
    </row>
    <row r="490" ht="14.25">
      <c r="C490" s="15"/>
    </row>
    <row r="491" ht="14.25">
      <c r="C491" s="15"/>
    </row>
    <row r="492" ht="14.25">
      <c r="C492" s="15"/>
    </row>
    <row r="493" ht="14.25">
      <c r="C493" s="15"/>
    </row>
    <row r="494" ht="14.25">
      <c r="C494" s="15"/>
    </row>
    <row r="495" ht="14.25">
      <c r="C495" s="15"/>
    </row>
    <row r="496" ht="14.25">
      <c r="C496" s="15"/>
    </row>
    <row r="497" ht="14.25">
      <c r="C497" s="15"/>
    </row>
    <row r="498" ht="14.25">
      <c r="C498" s="15"/>
    </row>
    <row r="499" ht="14.25">
      <c r="C499" s="15"/>
    </row>
    <row r="500" ht="14.25">
      <c r="C500" s="15"/>
    </row>
    <row r="501" ht="14.25">
      <c r="C501" s="15"/>
    </row>
    <row r="502" ht="14.25">
      <c r="C502" s="15"/>
    </row>
    <row r="503" ht="14.25">
      <c r="C503" s="15"/>
    </row>
    <row r="504" ht="14.25">
      <c r="C504" s="15"/>
    </row>
    <row r="505" ht="14.25">
      <c r="C505" s="15"/>
    </row>
    <row r="506" ht="14.25">
      <c r="C506" s="15"/>
    </row>
    <row r="507" ht="14.25">
      <c r="C507" s="15"/>
    </row>
    <row r="508" ht="14.25">
      <c r="C508" s="15"/>
    </row>
    <row r="509" ht="14.25">
      <c r="C509" s="15"/>
    </row>
    <row r="510" ht="14.25">
      <c r="C510" s="15"/>
    </row>
    <row r="511" ht="14.25">
      <c r="C511" s="15"/>
    </row>
    <row r="512" ht="14.25">
      <c r="C512" s="15"/>
    </row>
    <row r="513" ht="14.25">
      <c r="C513" s="15"/>
    </row>
    <row r="514" ht="14.25">
      <c r="C514" s="15"/>
    </row>
    <row r="515" ht="14.25">
      <c r="C515" s="15"/>
    </row>
    <row r="516" ht="14.25">
      <c r="C516" s="15"/>
    </row>
    <row r="517" ht="14.25">
      <c r="C517" s="15"/>
    </row>
    <row r="518" ht="14.25">
      <c r="C518" s="15"/>
    </row>
    <row r="519" ht="14.25">
      <c r="C519" s="15"/>
    </row>
    <row r="520" ht="14.25">
      <c r="C520" s="15"/>
    </row>
    <row r="521" ht="14.25">
      <c r="C521" s="15"/>
    </row>
    <row r="522" ht="14.25">
      <c r="C522" s="15"/>
    </row>
    <row r="523" ht="14.25">
      <c r="C523" s="15"/>
    </row>
    <row r="524" ht="14.25">
      <c r="C524" s="15"/>
    </row>
    <row r="525" ht="14.25">
      <c r="C525" s="15"/>
    </row>
    <row r="526" ht="14.25">
      <c r="C526" s="15"/>
    </row>
    <row r="527" ht="14.25">
      <c r="C527" s="15"/>
    </row>
    <row r="528" ht="14.25">
      <c r="C528" s="15"/>
    </row>
    <row r="529" ht="14.25">
      <c r="C529" s="15"/>
    </row>
    <row r="530" ht="14.25">
      <c r="C530" s="15"/>
    </row>
    <row r="531" ht="14.25">
      <c r="C531" s="15"/>
    </row>
    <row r="532" ht="14.25">
      <c r="C532" s="15"/>
    </row>
    <row r="533" ht="14.25">
      <c r="C533" s="15"/>
    </row>
    <row r="534" ht="14.25">
      <c r="C534" s="15"/>
    </row>
    <row r="535" ht="14.25">
      <c r="C535" s="15"/>
    </row>
    <row r="536" ht="14.25">
      <c r="C536" s="15"/>
    </row>
    <row r="537" ht="14.25">
      <c r="C537" s="15"/>
    </row>
    <row r="538" ht="14.25">
      <c r="C538" s="15"/>
    </row>
    <row r="539" ht="14.25">
      <c r="C539" s="15"/>
    </row>
    <row r="540" ht="14.25">
      <c r="C540" s="15"/>
    </row>
    <row r="541" ht="14.25">
      <c r="C541" s="15"/>
    </row>
    <row r="542" ht="14.25">
      <c r="C542" s="15"/>
    </row>
    <row r="543" ht="14.25">
      <c r="C543" s="15"/>
    </row>
    <row r="544" ht="14.25">
      <c r="C544" s="15"/>
    </row>
    <row r="545" ht="14.25">
      <c r="C545" s="15"/>
    </row>
    <row r="546" ht="14.25">
      <c r="C546" s="15"/>
    </row>
    <row r="547" ht="14.25">
      <c r="C547" s="15"/>
    </row>
    <row r="548" ht="14.25">
      <c r="C548" s="15"/>
    </row>
    <row r="549" ht="14.25">
      <c r="C549" s="15"/>
    </row>
    <row r="550" ht="14.25">
      <c r="C550" s="15"/>
    </row>
    <row r="551" ht="14.25">
      <c r="C551" s="15"/>
    </row>
    <row r="552" ht="14.25">
      <c r="C552" s="15"/>
    </row>
    <row r="553" ht="14.25">
      <c r="C553" s="15"/>
    </row>
    <row r="554" ht="14.25">
      <c r="C554" s="15"/>
    </row>
    <row r="555" ht="14.25">
      <c r="C555" s="15"/>
    </row>
    <row r="556" ht="14.25">
      <c r="C556" s="15"/>
    </row>
    <row r="557" ht="14.25">
      <c r="C557" s="15"/>
    </row>
    <row r="558" ht="14.25">
      <c r="C558" s="15"/>
    </row>
    <row r="559" ht="14.25">
      <c r="C559" s="15"/>
    </row>
    <row r="560" ht="14.25">
      <c r="C560" s="15"/>
    </row>
    <row r="561" ht="14.25">
      <c r="C561" s="15"/>
    </row>
    <row r="562" ht="14.25">
      <c r="C562" s="15"/>
    </row>
    <row r="563" ht="14.25">
      <c r="C563" s="15"/>
    </row>
    <row r="564" ht="14.25">
      <c r="C564" s="15"/>
    </row>
    <row r="565" ht="14.25">
      <c r="C565" s="15"/>
    </row>
    <row r="566" ht="14.25">
      <c r="C566" s="15"/>
    </row>
    <row r="567" ht="14.25">
      <c r="C567" s="15"/>
    </row>
    <row r="568" ht="14.25">
      <c r="C568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JonMMx 2000</cp:lastModifiedBy>
  <cp:lastPrinted>2003-11-12T11:28:12Z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